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tudier\Programrevisjon_InterAct\"/>
    </mc:Choice>
  </mc:AlternateContent>
  <bookViews>
    <workbookView xWindow="240" yWindow="315" windowWidth="20115" windowHeight="7755" tabRatio="923" activeTab="8"/>
  </bookViews>
  <sheets>
    <sheet name="Totaloversikt" sheetId="3" r:id="rId1"/>
    <sheet name="KJM" sheetId="27" r:id="rId2"/>
    <sheet name="GEO" sheetId="26" r:id="rId3"/>
    <sheet name="FYS" sheetId="25" r:id="rId4"/>
    <sheet name="AST" sheetId="24" r:id="rId5"/>
    <sheet name="FAI" sheetId="23" r:id="rId6"/>
    <sheet name="BIO" sheetId="22" r:id="rId7"/>
    <sheet name="MI" sheetId="21" r:id="rId8"/>
    <sheet name="IFI" sheetId="4" r:id="rId9"/>
  </sheets>
  <externalReferences>
    <externalReference r:id="rId10"/>
    <externalReference r:id="rId11"/>
    <externalReference r:id="rId12"/>
    <externalReference r:id="rId13"/>
    <externalReference r:id="rId14"/>
  </externalReferences>
  <calcPr calcId="162913"/>
</workbook>
</file>

<file path=xl/calcChain.xml><?xml version="1.0" encoding="utf-8"?>
<calcChain xmlns="http://schemas.openxmlformats.org/spreadsheetml/2006/main">
  <c r="C2" i="26" l="1"/>
  <c r="C2" i="27"/>
  <c r="C31" i="3" l="1"/>
  <c r="C30" i="3"/>
  <c r="C29" i="3"/>
  <c r="C28" i="3"/>
  <c r="C27" i="3"/>
  <c r="C25" i="3"/>
  <c r="C24" i="3"/>
  <c r="C23" i="3"/>
  <c r="C22" i="3"/>
  <c r="C21" i="3"/>
  <c r="D31" i="27"/>
  <c r="D30" i="27"/>
  <c r="D29" i="27"/>
  <c r="D28" i="27"/>
  <c r="D25" i="27"/>
  <c r="D24" i="27"/>
  <c r="D23" i="27"/>
  <c r="D22" i="27"/>
  <c r="D21" i="27"/>
  <c r="D27" i="27" l="1"/>
  <c r="C31" i="25"/>
  <c r="C30" i="25"/>
  <c r="C29" i="25"/>
  <c r="C28" i="25"/>
  <c r="C27" i="25"/>
  <c r="C25" i="25"/>
  <c r="C24" i="25"/>
  <c r="C23" i="25"/>
  <c r="C22" i="25"/>
  <c r="C21" i="25"/>
  <c r="C31" i="24"/>
  <c r="C30" i="24"/>
  <c r="C29" i="24"/>
  <c r="C28" i="24"/>
  <c r="C27" i="24"/>
  <c r="C25" i="24"/>
  <c r="C24" i="24"/>
  <c r="C23" i="24"/>
  <c r="C22" i="24"/>
  <c r="C21" i="24"/>
  <c r="C31" i="23"/>
  <c r="C30" i="23"/>
  <c r="C29" i="23"/>
  <c r="C28" i="23"/>
  <c r="C27" i="23"/>
  <c r="C25" i="23"/>
  <c r="C24" i="23"/>
  <c r="C23" i="23"/>
  <c r="C22" i="23"/>
  <c r="C21" i="23"/>
  <c r="C31" i="22"/>
  <c r="C30" i="22"/>
  <c r="C29" i="22"/>
  <c r="C28" i="22"/>
  <c r="C27" i="22"/>
  <c r="C24" i="22"/>
  <c r="C25" i="22"/>
  <c r="C23" i="22"/>
  <c r="C22" i="22"/>
  <c r="C21" i="22"/>
  <c r="C31" i="21"/>
  <c r="C30" i="21"/>
  <c r="C29" i="21"/>
  <c r="C28" i="21"/>
  <c r="C27" i="21"/>
  <c r="C25" i="21"/>
  <c r="C24" i="21"/>
  <c r="C23" i="21"/>
  <c r="C22" i="21"/>
  <c r="C21" i="21"/>
  <c r="C31" i="4"/>
  <c r="C30" i="4"/>
  <c r="C29" i="4"/>
  <c r="C28" i="4"/>
  <c r="C27" i="4"/>
  <c r="C25" i="4"/>
  <c r="C24" i="4"/>
  <c r="C23" i="4"/>
  <c r="C22" i="4"/>
  <c r="C21" i="4"/>
  <c r="C31" i="26" l="1"/>
  <c r="C30" i="26"/>
  <c r="C29" i="26"/>
  <c r="C27" i="26"/>
  <c r="C28" i="26"/>
  <c r="C25" i="26"/>
  <c r="C24" i="26"/>
  <c r="C23" i="26"/>
  <c r="C22" i="26"/>
  <c r="C21" i="26"/>
  <c r="C19" i="3"/>
  <c r="C18" i="3"/>
  <c r="C17" i="3"/>
  <c r="C16" i="3"/>
  <c r="C15" i="3"/>
  <c r="C19" i="4"/>
  <c r="C18" i="4"/>
  <c r="C17" i="4"/>
  <c r="C16" i="4"/>
  <c r="C15" i="4"/>
  <c r="C19" i="21" l="1"/>
  <c r="C18" i="21"/>
  <c r="C17" i="21"/>
  <c r="C16" i="21"/>
  <c r="C15" i="21"/>
  <c r="C19" i="22" l="1"/>
  <c r="C18" i="22"/>
  <c r="C17" i="22"/>
  <c r="C16" i="22"/>
  <c r="C15" i="22"/>
  <c r="C19" i="23" l="1"/>
  <c r="C18" i="23"/>
  <c r="C17" i="23"/>
  <c r="C16" i="23"/>
  <c r="C15" i="23"/>
  <c r="C19" i="24"/>
  <c r="C18" i="24"/>
  <c r="C17" i="24"/>
  <c r="C16" i="24"/>
  <c r="C15" i="24"/>
  <c r="C18" i="25" l="1"/>
  <c r="C17" i="25"/>
  <c r="C16" i="25"/>
  <c r="C15" i="25"/>
  <c r="C14" i="25"/>
  <c r="C19" i="26" l="1"/>
  <c r="C18" i="26"/>
  <c r="C17" i="26"/>
  <c r="C16" i="26"/>
  <c r="C15" i="26"/>
  <c r="D19" i="27"/>
  <c r="D18" i="27"/>
  <c r="D17" i="27"/>
  <c r="D16" i="27" l="1"/>
  <c r="D15" i="27" l="1"/>
  <c r="F7" i="3" l="1"/>
  <c r="E3" i="27"/>
  <c r="E4" i="27"/>
  <c r="E5" i="27"/>
  <c r="E6" i="27"/>
  <c r="E7" i="27"/>
  <c r="E2" i="27"/>
  <c r="D3" i="27"/>
  <c r="D4" i="27"/>
  <c r="D5" i="27"/>
  <c r="D6" i="27"/>
  <c r="D7" i="27"/>
  <c r="D2" i="27"/>
  <c r="C3" i="27"/>
  <c r="C4" i="27"/>
  <c r="C5" i="27"/>
  <c r="C6" i="27"/>
  <c r="C7" i="27"/>
  <c r="E3" i="25"/>
  <c r="E4" i="25"/>
  <c r="E5" i="25"/>
  <c r="E6" i="25"/>
  <c r="E7" i="25"/>
  <c r="E2" i="25"/>
  <c r="D3" i="25"/>
  <c r="D4" i="25"/>
  <c r="D5" i="25"/>
  <c r="D6" i="25"/>
  <c r="D7" i="25"/>
  <c r="D2" i="25"/>
  <c r="C3" i="25"/>
  <c r="C4" i="25"/>
  <c r="C5" i="25"/>
  <c r="C6" i="25"/>
  <c r="C7" i="25"/>
  <c r="C2" i="25"/>
  <c r="C2" i="4" l="1"/>
  <c r="C3" i="4"/>
  <c r="F4" i="26" l="1"/>
  <c r="E3" i="26"/>
  <c r="E4" i="26"/>
  <c r="E5" i="26"/>
  <c r="E6" i="26"/>
  <c r="E7" i="26"/>
  <c r="E2" i="26"/>
  <c r="E3" i="24"/>
  <c r="E2" i="24"/>
  <c r="F4" i="23"/>
  <c r="F5" i="23"/>
  <c r="F6" i="23"/>
  <c r="E3" i="23"/>
  <c r="E4" i="23"/>
  <c r="E5" i="23"/>
  <c r="E6" i="23"/>
  <c r="E7" i="23"/>
  <c r="E2" i="23"/>
  <c r="E3" i="22"/>
  <c r="E4" i="22"/>
  <c r="E5" i="22"/>
  <c r="E6" i="22"/>
  <c r="E7" i="22"/>
  <c r="E2" i="22"/>
  <c r="F3" i="21"/>
  <c r="E3" i="21"/>
  <c r="E4" i="21"/>
  <c r="E5" i="21"/>
  <c r="E6" i="21"/>
  <c r="E7" i="21"/>
  <c r="E2" i="21"/>
  <c r="E3" i="4"/>
  <c r="E4" i="4"/>
  <c r="E5" i="4"/>
  <c r="E6" i="4"/>
  <c r="E7" i="4"/>
  <c r="E2" i="4"/>
  <c r="D3" i="26"/>
  <c r="D4" i="26"/>
  <c r="D5" i="26"/>
  <c r="D6" i="26"/>
  <c r="D7" i="26"/>
  <c r="D2" i="26"/>
  <c r="C3" i="26"/>
  <c r="C4" i="26"/>
  <c r="C5" i="26"/>
  <c r="C6" i="26"/>
  <c r="C7" i="26"/>
  <c r="D3" i="24"/>
  <c r="D4" i="24"/>
  <c r="D5" i="24"/>
  <c r="D6" i="24"/>
  <c r="D7" i="24"/>
  <c r="D2" i="24"/>
  <c r="C3" i="24"/>
  <c r="C4" i="24"/>
  <c r="C5" i="24"/>
  <c r="C6" i="24"/>
  <c r="C7" i="24"/>
  <c r="C2" i="24"/>
  <c r="D3" i="23"/>
  <c r="D4" i="23"/>
  <c r="D5" i="23"/>
  <c r="D6" i="23"/>
  <c r="D7" i="23"/>
  <c r="D2" i="23"/>
  <c r="C3" i="23"/>
  <c r="C4" i="23"/>
  <c r="C5" i="23"/>
  <c r="C6" i="23"/>
  <c r="C7" i="23"/>
  <c r="C2" i="23"/>
  <c r="D3" i="22"/>
  <c r="D4" i="22"/>
  <c r="D5" i="22"/>
  <c r="D6" i="22"/>
  <c r="D7" i="22"/>
  <c r="D2" i="22"/>
  <c r="C3" i="22"/>
  <c r="C4" i="22"/>
  <c r="C5" i="22"/>
  <c r="C6" i="22"/>
  <c r="C7" i="22"/>
  <c r="C2" i="22"/>
  <c r="C2" i="21"/>
  <c r="D3" i="21" l="1"/>
  <c r="D4" i="21"/>
  <c r="D5" i="21"/>
  <c r="D6" i="21"/>
  <c r="D7" i="21"/>
  <c r="D2" i="21"/>
  <c r="C3" i="21"/>
  <c r="C4" i="21"/>
  <c r="C5" i="21"/>
  <c r="C6" i="21"/>
  <c r="C7" i="21"/>
  <c r="D3" i="4" l="1"/>
  <c r="D4" i="4"/>
  <c r="D5" i="4"/>
  <c r="D6" i="4"/>
  <c r="D7" i="4"/>
  <c r="D2" i="4"/>
  <c r="C4" i="4"/>
  <c r="C5" i="4"/>
  <c r="C6" i="4"/>
  <c r="C7" i="4"/>
  <c r="C8" i="24" l="1"/>
  <c r="N7" i="24" s="1"/>
  <c r="F3" i="3"/>
  <c r="F4" i="3"/>
  <c r="F5" i="3"/>
  <c r="F6" i="3"/>
  <c r="F2" i="3"/>
  <c r="E3" i="3"/>
  <c r="E4" i="3"/>
  <c r="E5" i="3"/>
  <c r="E6" i="3"/>
  <c r="E7" i="3"/>
  <c r="E2" i="3"/>
  <c r="D5" i="3"/>
  <c r="D6" i="3"/>
  <c r="D7" i="3"/>
  <c r="D2" i="3"/>
  <c r="C5" i="3"/>
  <c r="C6" i="3"/>
  <c r="C7" i="3"/>
  <c r="C2" i="3"/>
  <c r="F8" i="3" l="1"/>
  <c r="E8" i="3"/>
  <c r="C8" i="22"/>
  <c r="O7" i="22" s="1"/>
  <c r="N4" i="24"/>
  <c r="C4" i="3"/>
  <c r="C3" i="3"/>
  <c r="D4" i="3"/>
  <c r="D3" i="3"/>
  <c r="C8" i="21"/>
  <c r="O6" i="21" s="1"/>
  <c r="C8" i="27"/>
  <c r="O5" i="27" s="1"/>
  <c r="C8" i="26"/>
  <c r="N7" i="26" s="1"/>
  <c r="C8" i="25"/>
  <c r="N7" i="25" s="1"/>
  <c r="N2" i="24"/>
  <c r="O5" i="24"/>
  <c r="N6" i="24"/>
  <c r="O3" i="24"/>
  <c r="O7" i="24"/>
  <c r="C8" i="23"/>
  <c r="N7" i="23" s="1"/>
  <c r="C8" i="4"/>
  <c r="N7" i="4" s="1"/>
  <c r="O2" i="24"/>
  <c r="R2" i="24" s="1"/>
  <c r="O4" i="24"/>
  <c r="O6" i="24"/>
  <c r="N3" i="24"/>
  <c r="N5" i="24"/>
  <c r="Q2" i="24" l="1"/>
  <c r="S2" i="24" s="1"/>
  <c r="C8" i="3"/>
  <c r="N5" i="3" s="1"/>
  <c r="N2" i="26"/>
  <c r="N3" i="26"/>
  <c r="O6" i="26"/>
  <c r="O7" i="23"/>
  <c r="O5" i="22"/>
  <c r="O3" i="22"/>
  <c r="O3" i="26"/>
  <c r="N5" i="26"/>
  <c r="N2" i="27"/>
  <c r="O7" i="27"/>
  <c r="O4" i="27"/>
  <c r="N6" i="27"/>
  <c r="N3" i="27"/>
  <c r="O2" i="27"/>
  <c r="N4" i="27"/>
  <c r="O3" i="27"/>
  <c r="N5" i="27"/>
  <c r="O6" i="27"/>
  <c r="N6" i="22"/>
  <c r="O6" i="23"/>
  <c r="N2" i="22"/>
  <c r="N6" i="26"/>
  <c r="N3" i="22"/>
  <c r="O2" i="26"/>
  <c r="N2" i="21"/>
  <c r="O6" i="22"/>
  <c r="O7" i="26"/>
  <c r="N4" i="26"/>
  <c r="O4" i="25"/>
  <c r="N7" i="22"/>
  <c r="O4" i="22"/>
  <c r="N4" i="22"/>
  <c r="O4" i="4"/>
  <c r="N5" i="22"/>
  <c r="O2" i="22"/>
  <c r="O3" i="25"/>
  <c r="N6" i="4"/>
  <c r="O4" i="21"/>
  <c r="O7" i="21"/>
  <c r="N5" i="21"/>
  <c r="O3" i="21"/>
  <c r="O2" i="21"/>
  <c r="N6" i="21"/>
  <c r="O5" i="21"/>
  <c r="N7" i="21"/>
  <c r="N3" i="21"/>
  <c r="N4" i="21"/>
  <c r="N7" i="27"/>
  <c r="O4" i="26"/>
  <c r="O5" i="26"/>
  <c r="N5" i="25"/>
  <c r="O2" i="25"/>
  <c r="R2" i="25" s="1"/>
  <c r="N2" i="25"/>
  <c r="O7" i="25"/>
  <c r="N3" i="25"/>
  <c r="O5" i="25"/>
  <c r="N4" i="25"/>
  <c r="O6" i="25"/>
  <c r="N6" i="25"/>
  <c r="N8" i="24"/>
  <c r="O4" i="23"/>
  <c r="N2" i="23"/>
  <c r="N4" i="23"/>
  <c r="N5" i="23"/>
  <c r="O2" i="23"/>
  <c r="N6" i="23"/>
  <c r="O5" i="23"/>
  <c r="N3" i="23"/>
  <c r="O3" i="23"/>
  <c r="N5" i="4"/>
  <c r="O2" i="4"/>
  <c r="N2" i="4"/>
  <c r="N4" i="4"/>
  <c r="N3" i="4"/>
  <c r="O7" i="4"/>
  <c r="O5" i="4"/>
  <c r="O6" i="4"/>
  <c r="O3" i="4"/>
  <c r="Q2" i="25" l="1"/>
  <c r="S2" i="25" s="1"/>
  <c r="R2" i="26"/>
  <c r="Q2" i="22"/>
  <c r="R2" i="23"/>
  <c r="Q2" i="23"/>
  <c r="R2" i="27"/>
  <c r="R2" i="21"/>
  <c r="Q2" i="21"/>
  <c r="Q2" i="27"/>
  <c r="Q2" i="26"/>
  <c r="Q2" i="4"/>
  <c r="R2" i="4"/>
  <c r="R2" i="22"/>
  <c r="O7" i="3"/>
  <c r="N3" i="3"/>
  <c r="O4" i="3"/>
  <c r="N6" i="3"/>
  <c r="O5" i="3"/>
  <c r="N7" i="3"/>
  <c r="O2" i="3"/>
  <c r="O3" i="3"/>
  <c r="N2" i="3"/>
  <c r="N4" i="3"/>
  <c r="O6" i="3"/>
  <c r="N8" i="26"/>
  <c r="N8" i="25"/>
  <c r="N8" i="4"/>
  <c r="N8" i="22"/>
  <c r="N8" i="27"/>
  <c r="N8" i="21"/>
  <c r="N8" i="23"/>
  <c r="S2" i="27" l="1"/>
  <c r="S2" i="22"/>
  <c r="S2" i="4"/>
  <c r="S2" i="26"/>
  <c r="S2" i="23"/>
  <c r="S2" i="21"/>
  <c r="R2" i="3"/>
  <c r="Q2" i="3"/>
  <c r="N8" i="3"/>
  <c r="S2" i="3" l="1"/>
</calcChain>
</file>

<file path=xl/sharedStrings.xml><?xml version="1.0" encoding="utf-8"?>
<sst xmlns="http://schemas.openxmlformats.org/spreadsheetml/2006/main" count="422" uniqueCount="32">
  <si>
    <t>Del 1</t>
  </si>
  <si>
    <t>Samlet</t>
  </si>
  <si>
    <t>Endring -</t>
  </si>
  <si>
    <t>Endring +</t>
  </si>
  <si>
    <t>Kommentar</t>
  </si>
  <si>
    <t>Karakterer</t>
  </si>
  <si>
    <t>Emnekode</t>
  </si>
  <si>
    <t>A</t>
  </si>
  <si>
    <t>B</t>
  </si>
  <si>
    <t>C</t>
  </si>
  <si>
    <t>D</t>
  </si>
  <si>
    <t>E</t>
  </si>
  <si>
    <t>F</t>
  </si>
  <si>
    <t>Sum</t>
  </si>
  <si>
    <t>B --&gt; C</t>
  </si>
  <si>
    <t>C --&gt; D</t>
  </si>
  <si>
    <t>A --&gt; B</t>
  </si>
  <si>
    <t>D --&gt; E</t>
  </si>
  <si>
    <t xml:space="preserve"> 1 C --&gt; A</t>
  </si>
  <si>
    <t>Masteroppgave</t>
  </si>
  <si>
    <t>Prosentandel A og B masteroppgave</t>
  </si>
  <si>
    <t>Prosentandel A og B samlet karakter</t>
  </si>
  <si>
    <t>Delta</t>
  </si>
  <si>
    <t>Deltaoversikt:</t>
  </si>
  <si>
    <t>V14</t>
  </si>
  <si>
    <t>H14</t>
  </si>
  <si>
    <t>V15</t>
  </si>
  <si>
    <t>H15</t>
  </si>
  <si>
    <t>V16</t>
  </si>
  <si>
    <t>Masteroppgave A+ B</t>
  </si>
  <si>
    <t>Samlet A+ B</t>
  </si>
  <si>
    <t>Samlet karakter oppgave + muntlig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</si>
</sst>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0" fillId="3" borderId="0" xfId="0" applyFill="1"/>
    <xf numFmtId="9" fontId="0" fillId="0" borderId="0" xfId="0" applyNumberFormat="1"/>
    <xf numFmtId="0" fontId="0" fillId="0" borderId="0" xfId="0" applyFill="1"/>
    <xf numFmtId="9" fontId="0" fillId="0" borderId="0" xfId="0" applyNumberFormat="1" applyFill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Totaloversikt!$N$1</c:f>
              <c:strCache>
                <c:ptCount val="1"/>
                <c:pt idx="0">
                  <c:v>Masteroppgave</c:v>
                </c:pt>
              </c:strCache>
            </c:strRef>
          </c:tx>
          <c:invertIfNegative val="0"/>
          <c:cat>
            <c:strRef>
              <c:f>Totaloversikt!$M$2:$M$7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</c:strCache>
            </c:strRef>
          </c:cat>
          <c:val>
            <c:numRef>
              <c:f>Totaloversikt!$N$2:$N$7</c:f>
              <c:numCache>
                <c:formatCode>0%</c:formatCode>
                <c:ptCount val="6"/>
                <c:pt idx="0">
                  <c:v>0.15944272445820434</c:v>
                </c:pt>
                <c:pt idx="1">
                  <c:v>0.38390092879256965</c:v>
                </c:pt>
                <c:pt idx="2">
                  <c:v>0.33204334365325078</c:v>
                </c:pt>
                <c:pt idx="3">
                  <c:v>8.8235294117647065E-2</c:v>
                </c:pt>
                <c:pt idx="4">
                  <c:v>2.1671826625386997E-2</c:v>
                </c:pt>
                <c:pt idx="5">
                  <c:v>1.4705882352941176E-2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C6-47F0-8F25-289ADB1F37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466048"/>
        <c:axId val="118467584"/>
      </c:barChart>
      <c:lineChart>
        <c:grouping val="standard"/>
        <c:varyColors val="0"/>
        <c:ser>
          <c:idx val="1"/>
          <c:order val="1"/>
          <c:tx>
            <c:strRef>
              <c:f>Totaloversikt!$O$1</c:f>
              <c:strCache>
                <c:ptCount val="1"/>
                <c:pt idx="0">
                  <c:v>Samlet karakter oppgave + muntlig</c:v>
                </c:pt>
              </c:strCache>
            </c:strRef>
          </c:tx>
          <c:cat>
            <c:strRef>
              <c:f>Totaloversikt!$M$2:$M$7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</c:strCache>
            </c:strRef>
          </c:cat>
          <c:val>
            <c:numRef>
              <c:f>Totaloversikt!$O$2:$O$7</c:f>
              <c:numCache>
                <c:formatCode>0%</c:formatCode>
                <c:ptCount val="6"/>
                <c:pt idx="0">
                  <c:v>0.21826625386996903</c:v>
                </c:pt>
                <c:pt idx="1">
                  <c:v>0.42105263157894735</c:v>
                </c:pt>
                <c:pt idx="2">
                  <c:v>0.26160990712074306</c:v>
                </c:pt>
                <c:pt idx="3">
                  <c:v>6.6563467492260067E-2</c:v>
                </c:pt>
                <c:pt idx="4">
                  <c:v>1.6253869969040248E-2</c:v>
                </c:pt>
                <c:pt idx="5">
                  <c:v>1.238390092879257E-2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C6-47F0-8F25-289ADB1F37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466048"/>
        <c:axId val="118467584"/>
      </c:lineChart>
      <c:catAx>
        <c:axId val="118466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8467584"/>
        <c:crosses val="autoZero"/>
        <c:auto val="1"/>
        <c:lblAlgn val="ctr"/>
        <c:lblOffset val="100"/>
        <c:noMultiLvlLbl val="0"/>
      </c:catAx>
      <c:valAx>
        <c:axId val="11846758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84660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v>Masteroppgave a + B</c:v>
          </c:tx>
          <c:spPr>
            <a:solidFill>
              <a:srgbClr val="0070C0"/>
            </a:solidFill>
          </c:spPr>
          <c:invertIfNegative val="0"/>
          <c:cat>
            <c:strRef>
              <c:f>AST!$B$15:$B$19</c:f>
              <c:strCache>
                <c:ptCount val="5"/>
                <c:pt idx="0">
                  <c:v>V14</c:v>
                </c:pt>
                <c:pt idx="1">
                  <c:v>H14</c:v>
                </c:pt>
                <c:pt idx="2">
                  <c:v>V15</c:v>
                </c:pt>
                <c:pt idx="3">
                  <c:v>H15</c:v>
                </c:pt>
                <c:pt idx="4">
                  <c:v>V16</c:v>
                </c:pt>
              </c:strCache>
            </c:strRef>
          </c:cat>
          <c:val>
            <c:numRef>
              <c:f>AST!$C$21:$C$25</c:f>
              <c:numCache>
                <c:formatCode>0%</c:formatCode>
                <c:ptCount val="5"/>
                <c:pt idx="0">
                  <c:v>0.2</c:v>
                </c:pt>
                <c:pt idx="1">
                  <c:v>0</c:v>
                </c:pt>
                <c:pt idx="2">
                  <c:v>0.2</c:v>
                </c:pt>
                <c:pt idx="3">
                  <c:v>0.5</c:v>
                </c:pt>
                <c:pt idx="4">
                  <c:v>0.71428571428571419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99-4431-833C-B88F1B1930A2}"/>
            </c:ext>
          </c:extLst>
        </c:ser>
        <c:ser>
          <c:idx val="2"/>
          <c:order val="2"/>
          <c:tx>
            <c:v>Samlet karakter A + B</c:v>
          </c:tx>
          <c:spPr>
            <a:solidFill>
              <a:srgbClr val="C00000"/>
            </a:solidFill>
          </c:spPr>
          <c:invertIfNegative val="0"/>
          <c:cat>
            <c:strRef>
              <c:f>AST!$B$15:$B$19</c:f>
              <c:strCache>
                <c:ptCount val="5"/>
                <c:pt idx="0">
                  <c:v>V14</c:v>
                </c:pt>
                <c:pt idx="1">
                  <c:v>H14</c:v>
                </c:pt>
                <c:pt idx="2">
                  <c:v>V15</c:v>
                </c:pt>
                <c:pt idx="3">
                  <c:v>H15</c:v>
                </c:pt>
                <c:pt idx="4">
                  <c:v>V16</c:v>
                </c:pt>
              </c:strCache>
            </c:strRef>
          </c:cat>
          <c:val>
            <c:numRef>
              <c:f>AST!$C$27:$C$31</c:f>
              <c:numCache>
                <c:formatCode>0%</c:formatCode>
                <c:ptCount val="5"/>
                <c:pt idx="0">
                  <c:v>0.4</c:v>
                </c:pt>
                <c:pt idx="1">
                  <c:v>0</c:v>
                </c:pt>
                <c:pt idx="2">
                  <c:v>0.4</c:v>
                </c:pt>
                <c:pt idx="3">
                  <c:v>0.5</c:v>
                </c:pt>
                <c:pt idx="4">
                  <c:v>0.71428571428571419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99-4431-833C-B88F1B1930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900416"/>
        <c:axId val="119902208"/>
      </c:barChart>
      <c:lineChart>
        <c:grouping val="standard"/>
        <c:varyColors val="0"/>
        <c:ser>
          <c:idx val="0"/>
          <c:order val="0"/>
          <c:tx>
            <c:v>Deltaoversikt</c:v>
          </c:tx>
          <c:spPr>
            <a:ln>
              <a:solidFill>
                <a:srgbClr val="92D050"/>
              </a:solidFill>
            </a:ln>
          </c:spPr>
          <c:marker>
            <c:spPr>
              <a:solidFill>
                <a:srgbClr val="92D050"/>
              </a:solidFill>
            </c:spPr>
          </c:marker>
          <c:dLbls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AST!$B$15:$B$19</c:f>
              <c:strCache>
                <c:ptCount val="5"/>
                <c:pt idx="0">
                  <c:v>V14</c:v>
                </c:pt>
                <c:pt idx="1">
                  <c:v>H14</c:v>
                </c:pt>
                <c:pt idx="2">
                  <c:v>V15</c:v>
                </c:pt>
                <c:pt idx="3">
                  <c:v>H15</c:v>
                </c:pt>
                <c:pt idx="4">
                  <c:v>V16</c:v>
                </c:pt>
              </c:strCache>
            </c:strRef>
          </c:cat>
          <c:val>
            <c:numRef>
              <c:f>AST!$C$15:$C$19</c:f>
              <c:numCache>
                <c:formatCode>0%</c:formatCode>
                <c:ptCount val="5"/>
                <c:pt idx="0">
                  <c:v>0.2</c:v>
                </c:pt>
                <c:pt idx="1">
                  <c:v>0</c:v>
                </c:pt>
                <c:pt idx="2">
                  <c:v>0.2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C99-4431-833C-B88F1B1930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900416"/>
        <c:axId val="119902208"/>
      </c:lineChart>
      <c:catAx>
        <c:axId val="119900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9902208"/>
        <c:crosses val="autoZero"/>
        <c:auto val="1"/>
        <c:lblAlgn val="ctr"/>
        <c:lblOffset val="100"/>
        <c:noMultiLvlLbl val="0"/>
      </c:catAx>
      <c:valAx>
        <c:axId val="11990220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99004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FAI!$N$1</c:f>
              <c:strCache>
                <c:ptCount val="1"/>
                <c:pt idx="0">
                  <c:v>Masteroppgave</c:v>
                </c:pt>
              </c:strCache>
            </c:strRef>
          </c:tx>
          <c:invertIfNegative val="0"/>
          <c:cat>
            <c:strRef>
              <c:f>FAI!$M$2:$M$7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</c:strCache>
            </c:strRef>
          </c:cat>
          <c:val>
            <c:numRef>
              <c:f>FAI!$N$2:$N$7</c:f>
              <c:numCache>
                <c:formatCode>0%</c:formatCode>
                <c:ptCount val="6"/>
                <c:pt idx="0">
                  <c:v>3.1847133757961783E-2</c:v>
                </c:pt>
                <c:pt idx="1">
                  <c:v>0.26114649681528662</c:v>
                </c:pt>
                <c:pt idx="2">
                  <c:v>0.5286624203821656</c:v>
                </c:pt>
                <c:pt idx="3">
                  <c:v>0.14012738853503184</c:v>
                </c:pt>
                <c:pt idx="4">
                  <c:v>1.9108280254777069E-2</c:v>
                </c:pt>
                <c:pt idx="5">
                  <c:v>1.9108280254777069E-2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6E-4B27-9961-C980A6B998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091200"/>
        <c:axId val="121092736"/>
      </c:barChart>
      <c:lineChart>
        <c:grouping val="standard"/>
        <c:varyColors val="0"/>
        <c:ser>
          <c:idx val="1"/>
          <c:order val="1"/>
          <c:tx>
            <c:strRef>
              <c:f>FAI!$O$1</c:f>
              <c:strCache>
                <c:ptCount val="1"/>
                <c:pt idx="0">
                  <c:v>Samlet karakter oppgave + muntlig</c:v>
                </c:pt>
              </c:strCache>
            </c:strRef>
          </c:tx>
          <c:cat>
            <c:strRef>
              <c:f>FAI!$M$2:$M$7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</c:strCache>
            </c:strRef>
          </c:cat>
          <c:val>
            <c:numRef>
              <c:f>FAI!$O$2:$O$7</c:f>
              <c:numCache>
                <c:formatCode>0%</c:formatCode>
                <c:ptCount val="6"/>
                <c:pt idx="0">
                  <c:v>5.7324840764331211E-2</c:v>
                </c:pt>
                <c:pt idx="1">
                  <c:v>0.4140127388535032</c:v>
                </c:pt>
                <c:pt idx="2">
                  <c:v>0.36942675159235666</c:v>
                </c:pt>
                <c:pt idx="3">
                  <c:v>0.12101910828025478</c:v>
                </c:pt>
                <c:pt idx="4">
                  <c:v>1.9108280254777069E-2</c:v>
                </c:pt>
                <c:pt idx="5">
                  <c:v>1.9108280254777069E-2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6E-4B27-9961-C980A6B998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091200"/>
        <c:axId val="121092736"/>
      </c:lineChart>
      <c:catAx>
        <c:axId val="1210912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1092736"/>
        <c:crosses val="autoZero"/>
        <c:auto val="1"/>
        <c:lblAlgn val="ctr"/>
        <c:lblOffset val="100"/>
        <c:noMultiLvlLbl val="0"/>
      </c:catAx>
      <c:valAx>
        <c:axId val="12109273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10912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v>Masteroppgave A + B</c:v>
          </c:tx>
          <c:spPr>
            <a:solidFill>
              <a:srgbClr val="0070C0"/>
            </a:solidFill>
          </c:spPr>
          <c:invertIfNegative val="0"/>
          <c:cat>
            <c:strRef>
              <c:f>FAI!$B$15:$B$19</c:f>
              <c:strCache>
                <c:ptCount val="5"/>
                <c:pt idx="0">
                  <c:v>V14</c:v>
                </c:pt>
                <c:pt idx="1">
                  <c:v>H14</c:v>
                </c:pt>
                <c:pt idx="2">
                  <c:v>V15</c:v>
                </c:pt>
                <c:pt idx="3">
                  <c:v>H15</c:v>
                </c:pt>
                <c:pt idx="4">
                  <c:v>V16</c:v>
                </c:pt>
              </c:strCache>
            </c:strRef>
          </c:cat>
          <c:val>
            <c:numRef>
              <c:f>FAI!$C$21:$C$25</c:f>
              <c:numCache>
                <c:formatCode>0%</c:formatCode>
                <c:ptCount val="5"/>
                <c:pt idx="0">
                  <c:v>0.45161290322580649</c:v>
                </c:pt>
                <c:pt idx="1">
                  <c:v>5.5555555555555552E-2</c:v>
                </c:pt>
                <c:pt idx="2">
                  <c:v>0.33333333333333331</c:v>
                </c:pt>
                <c:pt idx="3">
                  <c:v>0.1</c:v>
                </c:pt>
                <c:pt idx="4">
                  <c:v>0.28000000000000003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04-4769-8B3B-8A5585CF7AE9}"/>
            </c:ext>
          </c:extLst>
        </c:ser>
        <c:ser>
          <c:idx val="2"/>
          <c:order val="2"/>
          <c:tx>
            <c:v>Samlet karakter A + B</c:v>
          </c:tx>
          <c:spPr>
            <a:solidFill>
              <a:srgbClr val="C00000"/>
            </a:solidFill>
          </c:spPr>
          <c:invertIfNegative val="0"/>
          <c:cat>
            <c:strRef>
              <c:f>FAI!$B$15:$B$19</c:f>
              <c:strCache>
                <c:ptCount val="5"/>
                <c:pt idx="0">
                  <c:v>V14</c:v>
                </c:pt>
                <c:pt idx="1">
                  <c:v>H14</c:v>
                </c:pt>
                <c:pt idx="2">
                  <c:v>V15</c:v>
                </c:pt>
                <c:pt idx="3">
                  <c:v>H15</c:v>
                </c:pt>
                <c:pt idx="4">
                  <c:v>V16</c:v>
                </c:pt>
              </c:strCache>
            </c:strRef>
          </c:cat>
          <c:val>
            <c:numRef>
              <c:f>FAI!$C$27:$C$31</c:f>
              <c:numCache>
                <c:formatCode>0%</c:formatCode>
                <c:ptCount val="5"/>
                <c:pt idx="0">
                  <c:v>0.54838709677419351</c:v>
                </c:pt>
                <c:pt idx="1">
                  <c:v>0.27777777777777779</c:v>
                </c:pt>
                <c:pt idx="2">
                  <c:v>0.52083333333333337</c:v>
                </c:pt>
                <c:pt idx="3">
                  <c:v>0.1</c:v>
                </c:pt>
                <c:pt idx="4">
                  <c:v>0.52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04-4769-8B3B-8A5585CF7A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139968"/>
        <c:axId val="121141504"/>
      </c:barChart>
      <c:lineChart>
        <c:grouping val="standard"/>
        <c:varyColors val="0"/>
        <c:ser>
          <c:idx val="0"/>
          <c:order val="0"/>
          <c:tx>
            <c:v>Deltaoversikt</c:v>
          </c:tx>
          <c:spPr>
            <a:ln>
              <a:solidFill>
                <a:srgbClr val="92D050"/>
              </a:solidFill>
            </a:ln>
          </c:spPr>
          <c:marker>
            <c:spPr>
              <a:solidFill>
                <a:srgbClr val="92D050"/>
              </a:solidFill>
            </c:spPr>
          </c:marker>
          <c:dLbls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FAI!$B$15:$B$19</c:f>
              <c:strCache>
                <c:ptCount val="5"/>
                <c:pt idx="0">
                  <c:v>V14</c:v>
                </c:pt>
                <c:pt idx="1">
                  <c:v>H14</c:v>
                </c:pt>
                <c:pt idx="2">
                  <c:v>V15</c:v>
                </c:pt>
                <c:pt idx="3">
                  <c:v>H15</c:v>
                </c:pt>
                <c:pt idx="4">
                  <c:v>V16</c:v>
                </c:pt>
              </c:strCache>
            </c:strRef>
          </c:cat>
          <c:val>
            <c:numRef>
              <c:f>FAI!$C$15:$C$19</c:f>
              <c:numCache>
                <c:formatCode>0%</c:formatCode>
                <c:ptCount val="5"/>
                <c:pt idx="0">
                  <c:v>9.6774193548387011E-2</c:v>
                </c:pt>
                <c:pt idx="1">
                  <c:v>0.22222222222222224</c:v>
                </c:pt>
                <c:pt idx="2">
                  <c:v>0.18750000000000006</c:v>
                </c:pt>
                <c:pt idx="3">
                  <c:v>0</c:v>
                </c:pt>
                <c:pt idx="4">
                  <c:v>0.24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04-4769-8B3B-8A5585CF7A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139968"/>
        <c:axId val="121141504"/>
      </c:lineChart>
      <c:catAx>
        <c:axId val="121139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1141504"/>
        <c:crosses val="autoZero"/>
        <c:auto val="1"/>
        <c:lblAlgn val="ctr"/>
        <c:lblOffset val="100"/>
        <c:noMultiLvlLbl val="0"/>
      </c:catAx>
      <c:valAx>
        <c:axId val="12114150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11399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706541244388247"/>
          <c:y val="5.1400554097404488E-2"/>
          <c:w val="0.76229336296466588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BIO!$N$1</c:f>
              <c:strCache>
                <c:ptCount val="1"/>
                <c:pt idx="0">
                  <c:v>Masteroppgave</c:v>
                </c:pt>
              </c:strCache>
            </c:strRef>
          </c:tx>
          <c:invertIfNegative val="0"/>
          <c:cat>
            <c:strRef>
              <c:f>BIO!$M$2:$M$7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</c:strCache>
            </c:strRef>
          </c:cat>
          <c:val>
            <c:numRef>
              <c:f>BIO!$N$2:$N$7</c:f>
              <c:numCache>
                <c:formatCode>0%</c:formatCode>
                <c:ptCount val="6"/>
                <c:pt idx="0">
                  <c:v>0.10599078341013825</c:v>
                </c:pt>
                <c:pt idx="1">
                  <c:v>0.45622119815668205</c:v>
                </c:pt>
                <c:pt idx="2">
                  <c:v>0.38709677419354838</c:v>
                </c:pt>
                <c:pt idx="3">
                  <c:v>4.6082949308755762E-2</c:v>
                </c:pt>
                <c:pt idx="4">
                  <c:v>4.608294930875576E-3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3A-4558-9234-7F7951748A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159040"/>
        <c:axId val="121459840"/>
      </c:barChart>
      <c:lineChart>
        <c:grouping val="standard"/>
        <c:varyColors val="0"/>
        <c:ser>
          <c:idx val="1"/>
          <c:order val="1"/>
          <c:tx>
            <c:strRef>
              <c:f>BIO!$O$1</c:f>
              <c:strCache>
                <c:ptCount val="1"/>
                <c:pt idx="0">
                  <c:v>Samlet karakter oppgave + muntlig</c:v>
                </c:pt>
              </c:strCache>
            </c:strRef>
          </c:tx>
          <c:cat>
            <c:strRef>
              <c:f>BIO!$M$2:$M$7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</c:strCache>
            </c:strRef>
          </c:cat>
          <c:val>
            <c:numRef>
              <c:f>BIO!$O$2:$O$7</c:f>
              <c:numCache>
                <c:formatCode>0%</c:formatCode>
                <c:ptCount val="6"/>
                <c:pt idx="0">
                  <c:v>0.20276497695852536</c:v>
                </c:pt>
                <c:pt idx="1">
                  <c:v>0.50230414746543783</c:v>
                </c:pt>
                <c:pt idx="2">
                  <c:v>0.26728110599078342</c:v>
                </c:pt>
                <c:pt idx="3">
                  <c:v>2.3041474654377881E-2</c:v>
                </c:pt>
                <c:pt idx="4">
                  <c:v>4.608294930875576E-3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3A-4558-9234-7F7951748A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159040"/>
        <c:axId val="121459840"/>
      </c:lineChart>
      <c:catAx>
        <c:axId val="121159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1459840"/>
        <c:crosses val="autoZero"/>
        <c:auto val="1"/>
        <c:lblAlgn val="ctr"/>
        <c:lblOffset val="100"/>
        <c:noMultiLvlLbl val="0"/>
      </c:catAx>
      <c:valAx>
        <c:axId val="12145984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11590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v>Masteroppgave A + B</c:v>
          </c:tx>
          <c:spPr>
            <a:solidFill>
              <a:srgbClr val="0070C0"/>
            </a:solidFill>
          </c:spPr>
          <c:invertIfNegative val="0"/>
          <c:cat>
            <c:strRef>
              <c:f>BIO!$B$15:$B$19</c:f>
              <c:strCache>
                <c:ptCount val="5"/>
                <c:pt idx="0">
                  <c:v>V14</c:v>
                </c:pt>
                <c:pt idx="1">
                  <c:v>H14</c:v>
                </c:pt>
                <c:pt idx="2">
                  <c:v>V15</c:v>
                </c:pt>
                <c:pt idx="3">
                  <c:v>H15</c:v>
                </c:pt>
                <c:pt idx="4">
                  <c:v>V16</c:v>
                </c:pt>
              </c:strCache>
            </c:strRef>
          </c:cat>
          <c:val>
            <c:numRef>
              <c:f>BIO!$C$21:$C$25</c:f>
              <c:numCache>
                <c:formatCode>0%</c:formatCode>
                <c:ptCount val="5"/>
                <c:pt idx="0">
                  <c:v>0.55769230769230771</c:v>
                </c:pt>
                <c:pt idx="1">
                  <c:v>0.62962962962962954</c:v>
                </c:pt>
                <c:pt idx="2">
                  <c:v>0.63934426229508201</c:v>
                </c:pt>
                <c:pt idx="3">
                  <c:v>0.51428571428571423</c:v>
                </c:pt>
                <c:pt idx="4">
                  <c:v>0.45238095238095233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CC-42F7-9C06-7811E085E7AE}"/>
            </c:ext>
          </c:extLst>
        </c:ser>
        <c:ser>
          <c:idx val="2"/>
          <c:order val="2"/>
          <c:tx>
            <c:v>Samlet karakter A + B</c:v>
          </c:tx>
          <c:spPr>
            <a:solidFill>
              <a:srgbClr val="C00000"/>
            </a:solidFill>
          </c:spPr>
          <c:invertIfNegative val="0"/>
          <c:cat>
            <c:strRef>
              <c:f>BIO!$B$15:$B$19</c:f>
              <c:strCache>
                <c:ptCount val="5"/>
                <c:pt idx="0">
                  <c:v>V14</c:v>
                </c:pt>
                <c:pt idx="1">
                  <c:v>H14</c:v>
                </c:pt>
                <c:pt idx="2">
                  <c:v>V15</c:v>
                </c:pt>
                <c:pt idx="3">
                  <c:v>H15</c:v>
                </c:pt>
                <c:pt idx="4">
                  <c:v>V16</c:v>
                </c:pt>
              </c:strCache>
            </c:strRef>
          </c:cat>
          <c:val>
            <c:numRef>
              <c:f>BIO!$C$27:$C$31</c:f>
              <c:numCache>
                <c:formatCode>0%</c:formatCode>
                <c:ptCount val="5"/>
                <c:pt idx="0">
                  <c:v>0.69230769230769229</c:v>
                </c:pt>
                <c:pt idx="1">
                  <c:v>0.81481481481481477</c:v>
                </c:pt>
                <c:pt idx="2">
                  <c:v>0.73770491803278682</c:v>
                </c:pt>
                <c:pt idx="3">
                  <c:v>0.68571428571428572</c:v>
                </c:pt>
                <c:pt idx="4">
                  <c:v>0.61904761904761907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CC-42F7-9C06-7811E085E7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474048"/>
        <c:axId val="121484032"/>
      </c:barChart>
      <c:lineChart>
        <c:grouping val="standard"/>
        <c:varyColors val="0"/>
        <c:ser>
          <c:idx val="0"/>
          <c:order val="0"/>
          <c:tx>
            <c:v>Deltaoversikt</c:v>
          </c:tx>
          <c:spPr>
            <a:ln>
              <a:solidFill>
                <a:srgbClr val="92D050"/>
              </a:solidFill>
            </a:ln>
          </c:spPr>
          <c:marker>
            <c:spPr>
              <a:solidFill>
                <a:srgbClr val="92D050"/>
              </a:solidFill>
            </c:spPr>
          </c:marker>
          <c:dLbls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BIO!$B$15:$B$19</c:f>
              <c:strCache>
                <c:ptCount val="5"/>
                <c:pt idx="0">
                  <c:v>V14</c:v>
                </c:pt>
                <c:pt idx="1">
                  <c:v>H14</c:v>
                </c:pt>
                <c:pt idx="2">
                  <c:v>V15</c:v>
                </c:pt>
                <c:pt idx="3">
                  <c:v>H15</c:v>
                </c:pt>
                <c:pt idx="4">
                  <c:v>V16</c:v>
                </c:pt>
              </c:strCache>
            </c:strRef>
          </c:cat>
          <c:val>
            <c:numRef>
              <c:f>BIO!$C$15:$C$19</c:f>
              <c:numCache>
                <c:formatCode>0%</c:formatCode>
                <c:ptCount val="5"/>
                <c:pt idx="0">
                  <c:v>0.13461538461538458</c:v>
                </c:pt>
                <c:pt idx="1">
                  <c:v>0.18518518518518523</c:v>
                </c:pt>
                <c:pt idx="2">
                  <c:v>9.8360655737704805E-2</c:v>
                </c:pt>
                <c:pt idx="3">
                  <c:v>0.17142857142857149</c:v>
                </c:pt>
                <c:pt idx="4">
                  <c:v>0.16666666666666674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4CC-42F7-9C06-7811E085E7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474048"/>
        <c:axId val="121484032"/>
      </c:lineChart>
      <c:catAx>
        <c:axId val="121474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1484032"/>
        <c:crosses val="autoZero"/>
        <c:auto val="1"/>
        <c:lblAlgn val="ctr"/>
        <c:lblOffset val="100"/>
        <c:noMultiLvlLbl val="0"/>
      </c:catAx>
      <c:valAx>
        <c:axId val="12148403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14740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190311065131456E-2"/>
          <c:y val="7.4548702245552642E-2"/>
          <c:w val="0.76229336296466588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MI!$N$1</c:f>
              <c:strCache>
                <c:ptCount val="1"/>
                <c:pt idx="0">
                  <c:v>Masteroppgave</c:v>
                </c:pt>
              </c:strCache>
            </c:strRef>
          </c:tx>
          <c:invertIfNegative val="0"/>
          <c:cat>
            <c:strRef>
              <c:f>MI!$M$2:$M$7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</c:strCache>
            </c:strRef>
          </c:cat>
          <c:val>
            <c:numRef>
              <c:f>MI!$N$2:$N$7</c:f>
              <c:numCache>
                <c:formatCode>0%</c:formatCode>
                <c:ptCount val="6"/>
                <c:pt idx="0">
                  <c:v>0.25757575757575757</c:v>
                </c:pt>
                <c:pt idx="1">
                  <c:v>0.40909090909090912</c:v>
                </c:pt>
                <c:pt idx="2">
                  <c:v>0.2196969696969697</c:v>
                </c:pt>
                <c:pt idx="3">
                  <c:v>9.0909090909090912E-2</c:v>
                </c:pt>
                <c:pt idx="4">
                  <c:v>2.2727272727272728E-2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03-43BA-99E1-64504C44A1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554816"/>
        <c:axId val="121556352"/>
      </c:barChart>
      <c:lineChart>
        <c:grouping val="standard"/>
        <c:varyColors val="0"/>
        <c:ser>
          <c:idx val="1"/>
          <c:order val="1"/>
          <c:tx>
            <c:strRef>
              <c:f>MI!$O$1</c:f>
              <c:strCache>
                <c:ptCount val="1"/>
                <c:pt idx="0">
                  <c:v>Samlet karakter oppgave + muntlig</c:v>
                </c:pt>
              </c:strCache>
            </c:strRef>
          </c:tx>
          <c:cat>
            <c:strRef>
              <c:f>MI!$M$2:$M$7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</c:strCache>
            </c:strRef>
          </c:cat>
          <c:val>
            <c:numRef>
              <c:f>MI!$O$2:$O$7</c:f>
              <c:numCache>
                <c:formatCode>0%</c:formatCode>
                <c:ptCount val="6"/>
                <c:pt idx="0">
                  <c:v>0.2878787878787879</c:v>
                </c:pt>
                <c:pt idx="1">
                  <c:v>0.42424242424242425</c:v>
                </c:pt>
                <c:pt idx="2">
                  <c:v>0.2196969696969697</c:v>
                </c:pt>
                <c:pt idx="3">
                  <c:v>4.5454545454545456E-2</c:v>
                </c:pt>
                <c:pt idx="4">
                  <c:v>2.2727272727272728E-2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03-43BA-99E1-64504C44A1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554816"/>
        <c:axId val="121556352"/>
      </c:lineChart>
      <c:catAx>
        <c:axId val="121554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1556352"/>
        <c:crosses val="autoZero"/>
        <c:auto val="1"/>
        <c:lblAlgn val="ctr"/>
        <c:lblOffset val="100"/>
        <c:noMultiLvlLbl val="0"/>
      </c:catAx>
      <c:valAx>
        <c:axId val="12155635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15548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746114600843433"/>
          <c:y val="0.47183836395450568"/>
          <c:w val="0.29755758058332599"/>
          <c:h val="0.287804753572470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v>Masteroppgave A + B</c:v>
          </c:tx>
          <c:spPr>
            <a:solidFill>
              <a:srgbClr val="0070C0"/>
            </a:solidFill>
          </c:spPr>
          <c:invertIfNegative val="0"/>
          <c:cat>
            <c:strRef>
              <c:f>MI!$B$15:$B$19</c:f>
              <c:strCache>
                <c:ptCount val="5"/>
                <c:pt idx="0">
                  <c:v>V14</c:v>
                </c:pt>
                <c:pt idx="1">
                  <c:v>H14</c:v>
                </c:pt>
                <c:pt idx="2">
                  <c:v>V15</c:v>
                </c:pt>
                <c:pt idx="3">
                  <c:v>H15</c:v>
                </c:pt>
                <c:pt idx="4">
                  <c:v>V16</c:v>
                </c:pt>
              </c:strCache>
            </c:strRef>
          </c:cat>
          <c:val>
            <c:numRef>
              <c:f>MI!$C$21:$C$25</c:f>
              <c:numCache>
                <c:formatCode>0%</c:formatCode>
                <c:ptCount val="5"/>
                <c:pt idx="0">
                  <c:v>0.72727272727272729</c:v>
                </c:pt>
                <c:pt idx="1">
                  <c:v>0.5714285714285714</c:v>
                </c:pt>
                <c:pt idx="2">
                  <c:v>0.65909090909090917</c:v>
                </c:pt>
                <c:pt idx="3">
                  <c:v>0.73684210526315785</c:v>
                </c:pt>
                <c:pt idx="4">
                  <c:v>0.63636363636363635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40-497A-8FB6-0D8825F79C8D}"/>
            </c:ext>
          </c:extLst>
        </c:ser>
        <c:ser>
          <c:idx val="2"/>
          <c:order val="2"/>
          <c:tx>
            <c:v>Samlet karakter A + B</c:v>
          </c:tx>
          <c:spPr>
            <a:solidFill>
              <a:srgbClr val="C00000"/>
            </a:solidFill>
          </c:spPr>
          <c:invertIfNegative val="0"/>
          <c:cat>
            <c:strRef>
              <c:f>MI!$B$15:$B$19</c:f>
              <c:strCache>
                <c:ptCount val="5"/>
                <c:pt idx="0">
                  <c:v>V14</c:v>
                </c:pt>
                <c:pt idx="1">
                  <c:v>H14</c:v>
                </c:pt>
                <c:pt idx="2">
                  <c:v>V15</c:v>
                </c:pt>
                <c:pt idx="3">
                  <c:v>H15</c:v>
                </c:pt>
                <c:pt idx="4">
                  <c:v>V16</c:v>
                </c:pt>
              </c:strCache>
            </c:strRef>
          </c:cat>
          <c:val>
            <c:numRef>
              <c:f>MI!$C$27:$C$31</c:f>
              <c:numCache>
                <c:formatCode>0%</c:formatCode>
                <c:ptCount val="5"/>
                <c:pt idx="0">
                  <c:v>0.72727272727272729</c:v>
                </c:pt>
                <c:pt idx="1">
                  <c:v>0.64285714285714279</c:v>
                </c:pt>
                <c:pt idx="2">
                  <c:v>0.70454545454545459</c:v>
                </c:pt>
                <c:pt idx="3">
                  <c:v>0.73684210526315785</c:v>
                </c:pt>
                <c:pt idx="4">
                  <c:v>0.72727272727272729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40-497A-8FB6-0D8825F79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652160"/>
        <c:axId val="122653696"/>
      </c:barChart>
      <c:lineChart>
        <c:grouping val="standard"/>
        <c:varyColors val="0"/>
        <c:ser>
          <c:idx val="0"/>
          <c:order val="0"/>
          <c:tx>
            <c:v>Deltaoversikt</c:v>
          </c:tx>
          <c:spPr>
            <a:ln>
              <a:solidFill>
                <a:srgbClr val="92D050"/>
              </a:solidFill>
            </a:ln>
          </c:spPr>
          <c:marker>
            <c:spPr>
              <a:solidFill>
                <a:srgbClr val="92D050"/>
              </a:solidFill>
            </c:spPr>
          </c:marker>
          <c:dLbls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MI!$B$15:$B$19</c:f>
              <c:strCache>
                <c:ptCount val="5"/>
                <c:pt idx="0">
                  <c:v>V14</c:v>
                </c:pt>
                <c:pt idx="1">
                  <c:v>H14</c:v>
                </c:pt>
                <c:pt idx="2">
                  <c:v>V15</c:v>
                </c:pt>
                <c:pt idx="3">
                  <c:v>H15</c:v>
                </c:pt>
                <c:pt idx="4">
                  <c:v>V16</c:v>
                </c:pt>
              </c:strCache>
            </c:strRef>
          </c:cat>
          <c:val>
            <c:numRef>
              <c:f>MI!$C$15:$C$19</c:f>
              <c:numCache>
                <c:formatCode>0%</c:formatCode>
                <c:ptCount val="5"/>
                <c:pt idx="0">
                  <c:v>0</c:v>
                </c:pt>
                <c:pt idx="1">
                  <c:v>7.1428571428571397E-2</c:v>
                </c:pt>
                <c:pt idx="2">
                  <c:v>4.5454545454545414E-2</c:v>
                </c:pt>
                <c:pt idx="3">
                  <c:v>0</c:v>
                </c:pt>
                <c:pt idx="4">
                  <c:v>9.0909090909090939E-2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A40-497A-8FB6-0D8825F79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652160"/>
        <c:axId val="122653696"/>
      </c:lineChart>
      <c:catAx>
        <c:axId val="1226521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2653696"/>
        <c:crosses val="autoZero"/>
        <c:auto val="1"/>
        <c:lblAlgn val="ctr"/>
        <c:lblOffset val="100"/>
        <c:noMultiLvlLbl val="0"/>
      </c:catAx>
      <c:valAx>
        <c:axId val="12265369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26521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190311065131456E-2"/>
          <c:y val="2.8252405949256341E-2"/>
          <c:w val="0.65848152192654752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IFI!$N$1</c:f>
              <c:strCache>
                <c:ptCount val="1"/>
                <c:pt idx="0">
                  <c:v>Masteroppgave</c:v>
                </c:pt>
              </c:strCache>
            </c:strRef>
          </c:tx>
          <c:invertIfNegative val="0"/>
          <c:cat>
            <c:strRef>
              <c:f>IFI!$M$2:$M$7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</c:strCache>
            </c:strRef>
          </c:cat>
          <c:val>
            <c:numRef>
              <c:f>IFI!$N$2:$N$7</c:f>
              <c:numCache>
                <c:formatCode>0%</c:formatCode>
                <c:ptCount val="6"/>
                <c:pt idx="0">
                  <c:v>0.18509615384615385</c:v>
                </c:pt>
                <c:pt idx="1">
                  <c:v>0.42307692307692307</c:v>
                </c:pt>
                <c:pt idx="2">
                  <c:v>0.28125</c:v>
                </c:pt>
                <c:pt idx="3">
                  <c:v>7.2115384615384609E-2</c:v>
                </c:pt>
                <c:pt idx="4">
                  <c:v>1.6826923076923076E-2</c:v>
                </c:pt>
                <c:pt idx="5">
                  <c:v>2.1634615384615384E-2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9E-4C97-89B6-8A20514C41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806080"/>
        <c:axId val="123807616"/>
      </c:barChart>
      <c:lineChart>
        <c:grouping val="standard"/>
        <c:varyColors val="0"/>
        <c:ser>
          <c:idx val="1"/>
          <c:order val="1"/>
          <c:tx>
            <c:strRef>
              <c:f>IFI!$O$1</c:f>
              <c:strCache>
                <c:ptCount val="1"/>
                <c:pt idx="0">
                  <c:v>Samlet karakter oppgave + muntlig</c:v>
                </c:pt>
              </c:strCache>
            </c:strRef>
          </c:tx>
          <c:cat>
            <c:strRef>
              <c:f>IFI!$M$2:$M$7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</c:strCache>
            </c:strRef>
          </c:cat>
          <c:val>
            <c:numRef>
              <c:f>IFI!$O$2:$O$7</c:f>
              <c:numCache>
                <c:formatCode>0%</c:formatCode>
                <c:ptCount val="6"/>
                <c:pt idx="0">
                  <c:v>0.23557692307692307</c:v>
                </c:pt>
                <c:pt idx="1">
                  <c:v>0.4375</c:v>
                </c:pt>
                <c:pt idx="2">
                  <c:v>0.23557692307692307</c:v>
                </c:pt>
                <c:pt idx="3">
                  <c:v>5.2884615384615384E-2</c:v>
                </c:pt>
                <c:pt idx="4">
                  <c:v>1.4423076923076924E-2</c:v>
                </c:pt>
                <c:pt idx="5">
                  <c:v>1.6826923076923076E-2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9E-4C97-89B6-8A20514C41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806080"/>
        <c:axId val="123807616"/>
      </c:lineChart>
      <c:catAx>
        <c:axId val="123806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3807616"/>
        <c:crosses val="autoZero"/>
        <c:auto val="1"/>
        <c:lblAlgn val="ctr"/>
        <c:lblOffset val="100"/>
        <c:noMultiLvlLbl val="0"/>
      </c:catAx>
      <c:valAx>
        <c:axId val="12380761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38060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v>Masteroppgave A + B</c:v>
          </c:tx>
          <c:spPr>
            <a:solidFill>
              <a:srgbClr val="0070C0"/>
            </a:solidFill>
          </c:spPr>
          <c:invertIfNegative val="0"/>
          <c:cat>
            <c:strRef>
              <c:f>IFI!$B$15:$B$19</c:f>
              <c:strCache>
                <c:ptCount val="5"/>
                <c:pt idx="0">
                  <c:v>V14</c:v>
                </c:pt>
                <c:pt idx="1">
                  <c:v>H14</c:v>
                </c:pt>
                <c:pt idx="2">
                  <c:v>V15</c:v>
                </c:pt>
                <c:pt idx="3">
                  <c:v>H15</c:v>
                </c:pt>
                <c:pt idx="4">
                  <c:v>V16</c:v>
                </c:pt>
              </c:strCache>
            </c:strRef>
          </c:cat>
          <c:val>
            <c:numRef>
              <c:f>IFI!$C$21:$C$25</c:f>
              <c:numCache>
                <c:formatCode>0%</c:formatCode>
                <c:ptCount val="5"/>
                <c:pt idx="0">
                  <c:v>0.7010309278350515</c:v>
                </c:pt>
                <c:pt idx="1">
                  <c:v>0.65306122448979598</c:v>
                </c:pt>
                <c:pt idx="2">
                  <c:v>0.65346534653465349</c:v>
                </c:pt>
                <c:pt idx="3">
                  <c:v>0.41269841269841268</c:v>
                </c:pt>
                <c:pt idx="4">
                  <c:v>0.57547169811320753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D4-4684-A604-00599B9A1BF9}"/>
            </c:ext>
          </c:extLst>
        </c:ser>
        <c:ser>
          <c:idx val="2"/>
          <c:order val="2"/>
          <c:tx>
            <c:v>Samlet karakter A + B</c:v>
          </c:tx>
          <c:spPr>
            <a:solidFill>
              <a:srgbClr val="C00000"/>
            </a:solidFill>
          </c:spPr>
          <c:invertIfNegative val="0"/>
          <c:cat>
            <c:strRef>
              <c:f>IFI!$B$15:$B$19</c:f>
              <c:strCache>
                <c:ptCount val="5"/>
                <c:pt idx="0">
                  <c:v>V14</c:v>
                </c:pt>
                <c:pt idx="1">
                  <c:v>H14</c:v>
                </c:pt>
                <c:pt idx="2">
                  <c:v>V15</c:v>
                </c:pt>
                <c:pt idx="3">
                  <c:v>H15</c:v>
                </c:pt>
                <c:pt idx="4">
                  <c:v>V16</c:v>
                </c:pt>
              </c:strCache>
            </c:strRef>
          </c:cat>
          <c:val>
            <c:numRef>
              <c:f>IFI!$C$27:$C$31</c:f>
              <c:numCache>
                <c:formatCode>0%</c:formatCode>
                <c:ptCount val="5"/>
                <c:pt idx="0">
                  <c:v>0.72164948453608246</c:v>
                </c:pt>
                <c:pt idx="1">
                  <c:v>0.67346938775510201</c:v>
                </c:pt>
                <c:pt idx="2">
                  <c:v>0.70297029702970293</c:v>
                </c:pt>
                <c:pt idx="3">
                  <c:v>0.53968253968253965</c:v>
                </c:pt>
                <c:pt idx="4">
                  <c:v>0.679245283018868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D4-4684-A604-00599B9A1B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867136"/>
        <c:axId val="123868672"/>
      </c:barChart>
      <c:lineChart>
        <c:grouping val="standard"/>
        <c:varyColors val="0"/>
        <c:ser>
          <c:idx val="0"/>
          <c:order val="0"/>
          <c:tx>
            <c:v>Deltaoversikt</c:v>
          </c:tx>
          <c:spPr>
            <a:ln>
              <a:solidFill>
                <a:srgbClr val="92D050"/>
              </a:solidFill>
            </a:ln>
          </c:spPr>
          <c:marker>
            <c:spPr>
              <a:solidFill>
                <a:srgbClr val="92D050"/>
              </a:solidFill>
            </c:spPr>
          </c:marker>
          <c:dLbls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IFI!$B$15:$B$19</c:f>
              <c:strCache>
                <c:ptCount val="5"/>
                <c:pt idx="0">
                  <c:v>V14</c:v>
                </c:pt>
                <c:pt idx="1">
                  <c:v>H14</c:v>
                </c:pt>
                <c:pt idx="2">
                  <c:v>V15</c:v>
                </c:pt>
                <c:pt idx="3">
                  <c:v>H15</c:v>
                </c:pt>
                <c:pt idx="4">
                  <c:v>V16</c:v>
                </c:pt>
              </c:strCache>
            </c:strRef>
          </c:cat>
          <c:val>
            <c:numRef>
              <c:f>IFI!$C$15:$C$19</c:f>
              <c:numCache>
                <c:formatCode>0%</c:formatCode>
                <c:ptCount val="5"/>
                <c:pt idx="0">
                  <c:v>2.0618556701030966E-2</c:v>
                </c:pt>
                <c:pt idx="1">
                  <c:v>2.0408163265306034E-2</c:v>
                </c:pt>
                <c:pt idx="2">
                  <c:v>4.9504950495049438E-2</c:v>
                </c:pt>
                <c:pt idx="3">
                  <c:v>0.12698412698412698</c:v>
                </c:pt>
                <c:pt idx="4">
                  <c:v>0.10377358490566047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D4-4684-A604-00599B9A1B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867136"/>
        <c:axId val="123868672"/>
      </c:lineChart>
      <c:catAx>
        <c:axId val="123867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3868672"/>
        <c:crosses val="autoZero"/>
        <c:auto val="1"/>
        <c:lblAlgn val="ctr"/>
        <c:lblOffset val="100"/>
        <c:noMultiLvlLbl val="0"/>
      </c:catAx>
      <c:valAx>
        <c:axId val="12386867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38671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v>Masteroppgave A + B</c:v>
          </c:tx>
          <c:spPr>
            <a:solidFill>
              <a:srgbClr val="0070C0"/>
            </a:solidFill>
          </c:spPr>
          <c:invertIfNegative val="0"/>
          <c:cat>
            <c:strRef>
              <c:f>Totaloversikt!$B$15:$B$19</c:f>
              <c:strCache>
                <c:ptCount val="5"/>
                <c:pt idx="0">
                  <c:v>V14</c:v>
                </c:pt>
                <c:pt idx="1">
                  <c:v>H14</c:v>
                </c:pt>
                <c:pt idx="2">
                  <c:v>V15</c:v>
                </c:pt>
                <c:pt idx="3">
                  <c:v>H15</c:v>
                </c:pt>
                <c:pt idx="4">
                  <c:v>V16</c:v>
                </c:pt>
              </c:strCache>
            </c:strRef>
          </c:cat>
          <c:val>
            <c:numRef>
              <c:f>Totaloversikt!$C$21:$C$25</c:f>
              <c:numCache>
                <c:formatCode>0%</c:formatCode>
                <c:ptCount val="5"/>
                <c:pt idx="0">
                  <c:v>0.57003257328990231</c:v>
                </c:pt>
                <c:pt idx="1">
                  <c:v>0.52898550724637672</c:v>
                </c:pt>
                <c:pt idx="2">
                  <c:v>0.57102272727272729</c:v>
                </c:pt>
                <c:pt idx="3">
                  <c:v>0.45283018867924529</c:v>
                </c:pt>
                <c:pt idx="4">
                  <c:v>0.53869047619047616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8F-40BD-A5D8-2601D8A77C31}"/>
            </c:ext>
          </c:extLst>
        </c:ser>
        <c:ser>
          <c:idx val="2"/>
          <c:order val="2"/>
          <c:tx>
            <c:v>Samlet karakter A + B</c:v>
          </c:tx>
          <c:spPr>
            <a:solidFill>
              <a:srgbClr val="C00000"/>
            </a:solidFill>
          </c:spPr>
          <c:invertIfNegative val="0"/>
          <c:cat>
            <c:strRef>
              <c:f>Totaloversikt!$B$15:$B$19</c:f>
              <c:strCache>
                <c:ptCount val="5"/>
                <c:pt idx="0">
                  <c:v>V14</c:v>
                </c:pt>
                <c:pt idx="1">
                  <c:v>H14</c:v>
                </c:pt>
                <c:pt idx="2">
                  <c:v>V15</c:v>
                </c:pt>
                <c:pt idx="3">
                  <c:v>H15</c:v>
                </c:pt>
                <c:pt idx="4">
                  <c:v>V16</c:v>
                </c:pt>
              </c:strCache>
            </c:strRef>
          </c:cat>
          <c:val>
            <c:numRef>
              <c:f>Totaloversikt!$C$27:$C$31</c:f>
              <c:numCache>
                <c:formatCode>0%</c:formatCode>
                <c:ptCount val="5"/>
                <c:pt idx="0">
                  <c:v>0.64169381107491863</c:v>
                </c:pt>
                <c:pt idx="1">
                  <c:v>0.63043478260869557</c:v>
                </c:pt>
                <c:pt idx="2">
                  <c:v>0.66193181818181812</c:v>
                </c:pt>
                <c:pt idx="3">
                  <c:v>0.55974842767295596</c:v>
                </c:pt>
                <c:pt idx="4">
                  <c:v>0.65476190476190477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8F-40BD-A5D8-2601D8A77C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572160"/>
        <c:axId val="118573696"/>
      </c:barChart>
      <c:lineChart>
        <c:grouping val="standard"/>
        <c:varyColors val="0"/>
        <c:ser>
          <c:idx val="0"/>
          <c:order val="0"/>
          <c:tx>
            <c:v>Deltaoversikt</c:v>
          </c:tx>
          <c:spPr>
            <a:ln>
              <a:solidFill>
                <a:srgbClr val="92D050"/>
              </a:solidFill>
            </a:ln>
          </c:spPr>
          <c:marker>
            <c:symbol val="diamond"/>
            <c:size val="7"/>
            <c:spPr>
              <a:solidFill>
                <a:srgbClr val="92D050"/>
              </a:solidFill>
            </c:spPr>
          </c:marker>
          <c:dLbls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Totaloversikt!$B$15:$B$19</c:f>
              <c:strCache>
                <c:ptCount val="5"/>
                <c:pt idx="0">
                  <c:v>V14</c:v>
                </c:pt>
                <c:pt idx="1">
                  <c:v>H14</c:v>
                </c:pt>
                <c:pt idx="2">
                  <c:v>V15</c:v>
                </c:pt>
                <c:pt idx="3">
                  <c:v>H15</c:v>
                </c:pt>
                <c:pt idx="4">
                  <c:v>V16</c:v>
                </c:pt>
              </c:strCache>
            </c:strRef>
          </c:cat>
          <c:val>
            <c:numRef>
              <c:f>Totaloversikt!$C$15:$C$19</c:f>
              <c:numCache>
                <c:formatCode>0%</c:formatCode>
                <c:ptCount val="5"/>
                <c:pt idx="0">
                  <c:v>7.1661237785016318E-2</c:v>
                </c:pt>
                <c:pt idx="1">
                  <c:v>0.10144927536231885</c:v>
                </c:pt>
                <c:pt idx="2">
                  <c:v>9.0909090909090828E-2</c:v>
                </c:pt>
                <c:pt idx="3">
                  <c:v>0.10691823899371067</c:v>
                </c:pt>
                <c:pt idx="4">
                  <c:v>0.1160714285714286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28F-40BD-A5D8-2601D8A77C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572160"/>
        <c:axId val="118573696"/>
      </c:lineChart>
      <c:catAx>
        <c:axId val="1185721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8573696"/>
        <c:crosses val="autoZero"/>
        <c:auto val="1"/>
        <c:lblAlgn val="ctr"/>
        <c:lblOffset val="100"/>
        <c:noMultiLvlLbl val="0"/>
      </c:catAx>
      <c:valAx>
        <c:axId val="11857369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85721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KJM!$N$1</c:f>
              <c:strCache>
                <c:ptCount val="1"/>
                <c:pt idx="0">
                  <c:v>Masteroppgave</c:v>
                </c:pt>
              </c:strCache>
            </c:strRef>
          </c:tx>
          <c:invertIfNegative val="0"/>
          <c:cat>
            <c:strRef>
              <c:f>KJM!$M$2:$M$7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</c:strCache>
            </c:strRef>
          </c:cat>
          <c:val>
            <c:numRef>
              <c:f>KJM!$N$2:$N$7</c:f>
              <c:numCache>
                <c:formatCode>0%</c:formatCode>
                <c:ptCount val="6"/>
                <c:pt idx="0">
                  <c:v>8.3333333333333329E-2</c:v>
                </c:pt>
                <c:pt idx="1">
                  <c:v>0.31666666666666665</c:v>
                </c:pt>
                <c:pt idx="2">
                  <c:v>0.4</c:v>
                </c:pt>
                <c:pt idx="3">
                  <c:v>0.1</c:v>
                </c:pt>
                <c:pt idx="4">
                  <c:v>3.3333333333333333E-2</c:v>
                </c:pt>
                <c:pt idx="5">
                  <c:v>6.6666666666666666E-2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65-4F07-A323-3F6FE2CEA5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312768"/>
        <c:axId val="119314304"/>
      </c:barChart>
      <c:lineChart>
        <c:grouping val="standard"/>
        <c:varyColors val="0"/>
        <c:ser>
          <c:idx val="1"/>
          <c:order val="1"/>
          <c:tx>
            <c:strRef>
              <c:f>KJM!$O$1</c:f>
              <c:strCache>
                <c:ptCount val="1"/>
                <c:pt idx="0">
                  <c:v>Samlet karakter oppgave + muntlig</c:v>
                </c:pt>
              </c:strCache>
            </c:strRef>
          </c:tx>
          <c:cat>
            <c:strRef>
              <c:f>KJM!$M$2:$M$7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</c:strCache>
            </c:strRef>
          </c:cat>
          <c:val>
            <c:numRef>
              <c:f>KJM!$O$2:$O$7</c:f>
              <c:numCache>
                <c:formatCode>0%</c:formatCode>
                <c:ptCount val="6"/>
                <c:pt idx="0">
                  <c:v>0.26666666666666666</c:v>
                </c:pt>
                <c:pt idx="1">
                  <c:v>0.26666666666666666</c:v>
                </c:pt>
                <c:pt idx="2">
                  <c:v>0.28333333333333333</c:v>
                </c:pt>
                <c:pt idx="3">
                  <c:v>0.1</c:v>
                </c:pt>
                <c:pt idx="4">
                  <c:v>0</c:v>
                </c:pt>
                <c:pt idx="5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65-4F07-A323-3F6FE2CEA5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312768"/>
        <c:axId val="119314304"/>
      </c:lineChart>
      <c:catAx>
        <c:axId val="119312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9314304"/>
        <c:crosses val="autoZero"/>
        <c:auto val="1"/>
        <c:lblAlgn val="ctr"/>
        <c:lblOffset val="100"/>
        <c:noMultiLvlLbl val="0"/>
      </c:catAx>
      <c:valAx>
        <c:axId val="11931430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93127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v>Masteroppgave A + B</c:v>
          </c:tx>
          <c:spPr>
            <a:solidFill>
              <a:srgbClr val="0070C0"/>
            </a:solidFill>
          </c:spPr>
          <c:invertIfNegative val="0"/>
          <c:cat>
            <c:strRef>
              <c:f>KJM!$C$15:$C$19</c:f>
              <c:strCache>
                <c:ptCount val="5"/>
                <c:pt idx="0">
                  <c:v>V14</c:v>
                </c:pt>
                <c:pt idx="1">
                  <c:v>H14</c:v>
                </c:pt>
                <c:pt idx="2">
                  <c:v>V15</c:v>
                </c:pt>
                <c:pt idx="3">
                  <c:v>H15</c:v>
                </c:pt>
                <c:pt idx="4">
                  <c:v>V16</c:v>
                </c:pt>
              </c:strCache>
            </c:strRef>
          </c:cat>
          <c:val>
            <c:numRef>
              <c:f>KJM!$D$21:$D$25</c:f>
              <c:numCache>
                <c:formatCode>0%</c:formatCode>
                <c:ptCount val="5"/>
                <c:pt idx="0">
                  <c:v>0.43478260869565222</c:v>
                </c:pt>
                <c:pt idx="1">
                  <c:v>0</c:v>
                </c:pt>
                <c:pt idx="2">
                  <c:v>0.41176470588235292</c:v>
                </c:pt>
                <c:pt idx="3">
                  <c:v>0.33333333333333331</c:v>
                </c:pt>
                <c:pt idx="4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0F-401D-A30F-A67BB73466BF}"/>
            </c:ext>
          </c:extLst>
        </c:ser>
        <c:ser>
          <c:idx val="2"/>
          <c:order val="2"/>
          <c:tx>
            <c:v>Samlet karakter A + B</c:v>
          </c:tx>
          <c:spPr>
            <a:solidFill>
              <a:srgbClr val="C00000"/>
            </a:solidFill>
          </c:spPr>
          <c:invertIfNegative val="0"/>
          <c:cat>
            <c:strRef>
              <c:f>KJM!$C$15:$C$19</c:f>
              <c:strCache>
                <c:ptCount val="5"/>
                <c:pt idx="0">
                  <c:v>V14</c:v>
                </c:pt>
                <c:pt idx="1">
                  <c:v>H14</c:v>
                </c:pt>
                <c:pt idx="2">
                  <c:v>V15</c:v>
                </c:pt>
                <c:pt idx="3">
                  <c:v>H15</c:v>
                </c:pt>
                <c:pt idx="4">
                  <c:v>V16</c:v>
                </c:pt>
              </c:strCache>
            </c:strRef>
          </c:cat>
          <c:val>
            <c:numRef>
              <c:f>KJM!$D$27:$D$31</c:f>
              <c:numCache>
                <c:formatCode>0%</c:formatCode>
                <c:ptCount val="5"/>
                <c:pt idx="0">
                  <c:v>0.56521739130434789</c:v>
                </c:pt>
                <c:pt idx="1">
                  <c:v>0</c:v>
                </c:pt>
                <c:pt idx="2">
                  <c:v>0.52941176470588236</c:v>
                </c:pt>
                <c:pt idx="3">
                  <c:v>0.33333333333333331</c:v>
                </c:pt>
                <c:pt idx="4">
                  <c:v>0.60000000000000009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0F-401D-A30F-A67BB73466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340032"/>
        <c:axId val="119014912"/>
      </c:barChart>
      <c:lineChart>
        <c:grouping val="standard"/>
        <c:varyColors val="0"/>
        <c:ser>
          <c:idx val="0"/>
          <c:order val="0"/>
          <c:tx>
            <c:v>Deltaoversikt</c:v>
          </c:tx>
          <c:spPr>
            <a:ln>
              <a:solidFill>
                <a:srgbClr val="92D050"/>
              </a:solidFill>
            </a:ln>
          </c:spPr>
          <c:marker>
            <c:spPr>
              <a:solidFill>
                <a:srgbClr val="92D050"/>
              </a:solidFill>
            </c:spPr>
          </c:marker>
          <c:dLbls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KJM!$C$15:$C$19</c:f>
              <c:strCache>
                <c:ptCount val="5"/>
                <c:pt idx="0">
                  <c:v>V14</c:v>
                </c:pt>
                <c:pt idx="1">
                  <c:v>H14</c:v>
                </c:pt>
                <c:pt idx="2">
                  <c:v>V15</c:v>
                </c:pt>
                <c:pt idx="3">
                  <c:v>H15</c:v>
                </c:pt>
                <c:pt idx="4">
                  <c:v>V16</c:v>
                </c:pt>
              </c:strCache>
            </c:strRef>
          </c:cat>
          <c:val>
            <c:numRef>
              <c:f>KJM!$D$15:$D$19</c:f>
              <c:numCache>
                <c:formatCode>0%</c:formatCode>
                <c:ptCount val="5"/>
                <c:pt idx="0">
                  <c:v>0.13043478260869568</c:v>
                </c:pt>
                <c:pt idx="1">
                  <c:v>0</c:v>
                </c:pt>
                <c:pt idx="2">
                  <c:v>0.11764705882352944</c:v>
                </c:pt>
                <c:pt idx="3">
                  <c:v>0</c:v>
                </c:pt>
                <c:pt idx="4">
                  <c:v>0.20000000000000007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40F-401D-A30F-A67BB73466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340032"/>
        <c:axId val="119014912"/>
      </c:lineChart>
      <c:catAx>
        <c:axId val="1193400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9014912"/>
        <c:crosses val="autoZero"/>
        <c:auto val="1"/>
        <c:lblAlgn val="ctr"/>
        <c:lblOffset val="100"/>
        <c:noMultiLvlLbl val="0"/>
      </c:catAx>
      <c:valAx>
        <c:axId val="11901491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93400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GEO!$N$1</c:f>
              <c:strCache>
                <c:ptCount val="1"/>
                <c:pt idx="0">
                  <c:v>Masteroppgave</c:v>
                </c:pt>
              </c:strCache>
            </c:strRef>
          </c:tx>
          <c:invertIfNegative val="0"/>
          <c:cat>
            <c:strRef>
              <c:f>GEO!$M$2:$M$7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</c:strCache>
            </c:strRef>
          </c:cat>
          <c:val>
            <c:numRef>
              <c:f>GEO!$N$2:$N$7</c:f>
              <c:numCache>
                <c:formatCode>0%</c:formatCode>
                <c:ptCount val="6"/>
                <c:pt idx="0">
                  <c:v>0.17073170731707318</c:v>
                </c:pt>
                <c:pt idx="1">
                  <c:v>0.35365853658536583</c:v>
                </c:pt>
                <c:pt idx="2">
                  <c:v>0.31707317073170732</c:v>
                </c:pt>
                <c:pt idx="3">
                  <c:v>0.10365853658536585</c:v>
                </c:pt>
                <c:pt idx="4">
                  <c:v>4.878048780487805E-2</c:v>
                </c:pt>
                <c:pt idx="5">
                  <c:v>6.0975609756097563E-3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C1-45EF-A1DB-7530F63CB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075200"/>
        <c:axId val="119076736"/>
      </c:barChart>
      <c:lineChart>
        <c:grouping val="standard"/>
        <c:varyColors val="0"/>
        <c:ser>
          <c:idx val="1"/>
          <c:order val="1"/>
          <c:tx>
            <c:strRef>
              <c:f>GEO!$O$1</c:f>
              <c:strCache>
                <c:ptCount val="1"/>
                <c:pt idx="0">
                  <c:v>Samlet karakter oppgave + muntlig</c:v>
                </c:pt>
              </c:strCache>
            </c:strRef>
          </c:tx>
          <c:cat>
            <c:strLit>
              <c:ptCount val="1"/>
              <c:pt idx="0">
                <c:v>V14</c:v>
              </c:pt>
            </c:strLit>
          </c:cat>
          <c:val>
            <c:numRef>
              <c:f>GEO!$O$2:$O$7</c:f>
              <c:numCache>
                <c:formatCode>0%</c:formatCode>
                <c:ptCount val="6"/>
                <c:pt idx="0">
                  <c:v>0.21341463414634146</c:v>
                </c:pt>
                <c:pt idx="1">
                  <c:v>0.37804878048780488</c:v>
                </c:pt>
                <c:pt idx="2">
                  <c:v>0.28658536585365851</c:v>
                </c:pt>
                <c:pt idx="3">
                  <c:v>7.926829268292683E-2</c:v>
                </c:pt>
                <c:pt idx="4">
                  <c:v>3.6585365853658534E-2</c:v>
                </c:pt>
                <c:pt idx="5">
                  <c:v>6.0975609756097563E-3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C1-45EF-A1DB-7530F63CB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075200"/>
        <c:axId val="119076736"/>
      </c:lineChart>
      <c:catAx>
        <c:axId val="1190752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9076736"/>
        <c:crosses val="autoZero"/>
        <c:auto val="1"/>
        <c:lblAlgn val="ctr"/>
        <c:lblOffset val="100"/>
        <c:noMultiLvlLbl val="0"/>
      </c:catAx>
      <c:valAx>
        <c:axId val="11907673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90752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v>Masteroppgave A og B</c:v>
          </c:tx>
          <c:spPr>
            <a:solidFill>
              <a:srgbClr val="0070C0"/>
            </a:solidFill>
          </c:spPr>
          <c:invertIfNegative val="0"/>
          <c:cat>
            <c:strRef>
              <c:f>GEO!$B$15:$B$19</c:f>
              <c:strCache>
                <c:ptCount val="5"/>
                <c:pt idx="0">
                  <c:v>V14</c:v>
                </c:pt>
                <c:pt idx="1">
                  <c:v>H14</c:v>
                </c:pt>
                <c:pt idx="2">
                  <c:v>V15</c:v>
                </c:pt>
                <c:pt idx="3">
                  <c:v>H15</c:v>
                </c:pt>
                <c:pt idx="4">
                  <c:v>V16</c:v>
                </c:pt>
              </c:strCache>
            </c:strRef>
          </c:cat>
          <c:val>
            <c:numRef>
              <c:f>GEO!$C$21:$C$25</c:f>
              <c:numCache>
                <c:formatCode>0%</c:formatCode>
                <c:ptCount val="5"/>
                <c:pt idx="0">
                  <c:v>0.3902439024390244</c:v>
                </c:pt>
                <c:pt idx="1">
                  <c:v>0.38461538461538464</c:v>
                </c:pt>
                <c:pt idx="2">
                  <c:v>0.58695652173913038</c:v>
                </c:pt>
                <c:pt idx="3">
                  <c:v>0.5</c:v>
                </c:pt>
                <c:pt idx="4">
                  <c:v>0.63043478260869568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61-4B31-985C-909B5F17F90C}"/>
            </c:ext>
          </c:extLst>
        </c:ser>
        <c:ser>
          <c:idx val="2"/>
          <c:order val="2"/>
          <c:tx>
            <c:v>Samlet karakter A + B</c:v>
          </c:tx>
          <c:spPr>
            <a:solidFill>
              <a:srgbClr val="C00000"/>
            </a:solidFill>
          </c:spPr>
          <c:invertIfNegative val="0"/>
          <c:cat>
            <c:strRef>
              <c:f>GEO!$B$15:$B$19</c:f>
              <c:strCache>
                <c:ptCount val="5"/>
                <c:pt idx="0">
                  <c:v>V14</c:v>
                </c:pt>
                <c:pt idx="1">
                  <c:v>H14</c:v>
                </c:pt>
                <c:pt idx="2">
                  <c:v>V15</c:v>
                </c:pt>
                <c:pt idx="3">
                  <c:v>H15</c:v>
                </c:pt>
                <c:pt idx="4">
                  <c:v>V16</c:v>
                </c:pt>
              </c:strCache>
            </c:strRef>
          </c:cat>
          <c:val>
            <c:numRef>
              <c:f>GEO!$C$27:$C$31</c:f>
              <c:numCache>
                <c:formatCode>0%</c:formatCode>
                <c:ptCount val="5"/>
                <c:pt idx="0">
                  <c:v>0.51219512195121952</c:v>
                </c:pt>
                <c:pt idx="1">
                  <c:v>0.46153846153846156</c:v>
                </c:pt>
                <c:pt idx="2">
                  <c:v>0.65217391304347827</c:v>
                </c:pt>
                <c:pt idx="3">
                  <c:v>0.55555555555555558</c:v>
                </c:pt>
                <c:pt idx="4">
                  <c:v>0.65217391304347827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61-4B31-985C-909B5F17F9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172480"/>
        <c:axId val="119178368"/>
      </c:barChart>
      <c:lineChart>
        <c:grouping val="standard"/>
        <c:varyColors val="0"/>
        <c:ser>
          <c:idx val="0"/>
          <c:order val="0"/>
          <c:tx>
            <c:v>Deltaoversikt</c:v>
          </c:tx>
          <c:spPr>
            <a:ln>
              <a:solidFill>
                <a:srgbClr val="92D050"/>
              </a:solidFill>
            </a:ln>
          </c:spPr>
          <c:marker>
            <c:spPr>
              <a:solidFill>
                <a:srgbClr val="92D050"/>
              </a:solidFill>
            </c:spPr>
          </c:marker>
          <c:dLbls>
            <c:spPr>
              <a:gradFill>
                <a:gsLst>
                  <a:gs pos="0">
                    <a:srgbClr val="0070C0"/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ln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GEO!$B$15:$B$19</c:f>
              <c:strCache>
                <c:ptCount val="5"/>
                <c:pt idx="0">
                  <c:v>V14</c:v>
                </c:pt>
                <c:pt idx="1">
                  <c:v>H14</c:v>
                </c:pt>
                <c:pt idx="2">
                  <c:v>V15</c:v>
                </c:pt>
                <c:pt idx="3">
                  <c:v>H15</c:v>
                </c:pt>
                <c:pt idx="4">
                  <c:v>V16</c:v>
                </c:pt>
              </c:strCache>
            </c:strRef>
          </c:cat>
          <c:val>
            <c:numRef>
              <c:f>GEO!$C$15:$C$19</c:f>
              <c:numCache>
                <c:formatCode>0%</c:formatCode>
                <c:ptCount val="5"/>
                <c:pt idx="0">
                  <c:v>0.12195121951219512</c:v>
                </c:pt>
                <c:pt idx="1">
                  <c:v>7.6923076923076927E-2</c:v>
                </c:pt>
                <c:pt idx="2">
                  <c:v>6.5217391304347894E-2</c:v>
                </c:pt>
                <c:pt idx="3">
                  <c:v>5.555555555555558E-2</c:v>
                </c:pt>
                <c:pt idx="4">
                  <c:v>2.1739130434782594E-2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C61-4B31-985C-909B5F17F9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172480"/>
        <c:axId val="119178368"/>
      </c:lineChart>
      <c:catAx>
        <c:axId val="119172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9178368"/>
        <c:crosses val="autoZero"/>
        <c:auto val="1"/>
        <c:lblAlgn val="ctr"/>
        <c:lblOffset val="100"/>
        <c:noMultiLvlLbl val="0"/>
      </c:catAx>
      <c:valAx>
        <c:axId val="11917836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91724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FYS!$N$1</c:f>
              <c:strCache>
                <c:ptCount val="1"/>
                <c:pt idx="0">
                  <c:v>Masteroppgave</c:v>
                </c:pt>
              </c:strCache>
            </c:strRef>
          </c:tx>
          <c:invertIfNegative val="0"/>
          <c:cat>
            <c:strRef>
              <c:f>FYS!$M$2:$M$7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</c:strCache>
            </c:strRef>
          </c:cat>
          <c:val>
            <c:numRef>
              <c:f>FYS!$N$2:$N$7</c:f>
              <c:numCache>
                <c:formatCode>0%</c:formatCode>
                <c:ptCount val="6"/>
                <c:pt idx="0">
                  <c:v>0.23622047244094488</c:v>
                </c:pt>
                <c:pt idx="1">
                  <c:v>0.3543307086614173</c:v>
                </c:pt>
                <c:pt idx="2">
                  <c:v>0.25984251968503935</c:v>
                </c:pt>
                <c:pt idx="3">
                  <c:v>0.10236220472440945</c:v>
                </c:pt>
                <c:pt idx="4">
                  <c:v>3.1496062992125984E-2</c:v>
                </c:pt>
                <c:pt idx="5">
                  <c:v>1.5748031496062992E-2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34-41DA-BAB9-F9F6E77152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374208"/>
        <c:axId val="119375744"/>
      </c:barChart>
      <c:lineChart>
        <c:grouping val="standard"/>
        <c:varyColors val="0"/>
        <c:ser>
          <c:idx val="1"/>
          <c:order val="1"/>
          <c:tx>
            <c:strRef>
              <c:f>FYS!$O$1</c:f>
              <c:strCache>
                <c:ptCount val="1"/>
                <c:pt idx="0">
                  <c:v>Samlet karakter oppgave + muntlig</c:v>
                </c:pt>
              </c:strCache>
            </c:strRef>
          </c:tx>
          <c:cat>
            <c:strRef>
              <c:f>FYS!$M$2:$M$7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</c:strCache>
            </c:strRef>
          </c:cat>
          <c:val>
            <c:numRef>
              <c:f>FYS!$O$2:$O$7</c:f>
              <c:numCache>
                <c:formatCode>0%</c:formatCode>
                <c:ptCount val="6"/>
                <c:pt idx="0">
                  <c:v>0.28346456692913385</c:v>
                </c:pt>
                <c:pt idx="1">
                  <c:v>0.39370078740157483</c:v>
                </c:pt>
                <c:pt idx="2">
                  <c:v>0.20472440944881889</c:v>
                </c:pt>
                <c:pt idx="3">
                  <c:v>8.6614173228346455E-2</c:v>
                </c:pt>
                <c:pt idx="4">
                  <c:v>1.5748031496062992E-2</c:v>
                </c:pt>
                <c:pt idx="5">
                  <c:v>1.5748031496062992E-2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34-41DA-BAB9-F9F6E77152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374208"/>
        <c:axId val="119375744"/>
      </c:lineChart>
      <c:catAx>
        <c:axId val="119374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9375744"/>
        <c:crosses val="autoZero"/>
        <c:auto val="1"/>
        <c:lblAlgn val="ctr"/>
        <c:lblOffset val="100"/>
        <c:noMultiLvlLbl val="0"/>
      </c:catAx>
      <c:valAx>
        <c:axId val="11937574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93742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v>Masteroppgave A + B</c:v>
          </c:tx>
          <c:spPr>
            <a:solidFill>
              <a:srgbClr val="0070C0"/>
            </a:solidFill>
          </c:spPr>
          <c:invertIfNegative val="0"/>
          <c:cat>
            <c:strRef>
              <c:f>FYS!$B$14:$B$18</c:f>
              <c:strCache>
                <c:ptCount val="5"/>
                <c:pt idx="0">
                  <c:v>V14</c:v>
                </c:pt>
                <c:pt idx="1">
                  <c:v>H14</c:v>
                </c:pt>
                <c:pt idx="2">
                  <c:v>V15</c:v>
                </c:pt>
                <c:pt idx="3">
                  <c:v>H15</c:v>
                </c:pt>
                <c:pt idx="4">
                  <c:v>V16</c:v>
                </c:pt>
              </c:strCache>
            </c:strRef>
          </c:cat>
          <c:val>
            <c:numRef>
              <c:f>FYS!$C$21:$C$25</c:f>
              <c:numCache>
                <c:formatCode>0%</c:formatCode>
                <c:ptCount val="5"/>
                <c:pt idx="0">
                  <c:v>0.58333333333333326</c:v>
                </c:pt>
                <c:pt idx="1">
                  <c:v>0.66666666666666674</c:v>
                </c:pt>
                <c:pt idx="2">
                  <c:v>0.53333333333333333</c:v>
                </c:pt>
                <c:pt idx="3">
                  <c:v>0.22222222222222221</c:v>
                </c:pt>
                <c:pt idx="4">
                  <c:v>0.70270270270270274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23-43F6-AE35-F5A27C93B05C}"/>
            </c:ext>
          </c:extLst>
        </c:ser>
        <c:ser>
          <c:idx val="2"/>
          <c:order val="2"/>
          <c:tx>
            <c:v>Samlet karakter A+ B</c:v>
          </c:tx>
          <c:spPr>
            <a:solidFill>
              <a:srgbClr val="C00000"/>
            </a:solidFill>
          </c:spPr>
          <c:invertIfNegative val="0"/>
          <c:cat>
            <c:strRef>
              <c:f>FYS!$B$14:$B$18</c:f>
              <c:strCache>
                <c:ptCount val="5"/>
                <c:pt idx="0">
                  <c:v>V14</c:v>
                </c:pt>
                <c:pt idx="1">
                  <c:v>H14</c:v>
                </c:pt>
                <c:pt idx="2">
                  <c:v>V15</c:v>
                </c:pt>
                <c:pt idx="3">
                  <c:v>H15</c:v>
                </c:pt>
                <c:pt idx="4">
                  <c:v>V16</c:v>
                </c:pt>
              </c:strCache>
            </c:strRef>
          </c:cat>
          <c:val>
            <c:numRef>
              <c:f>FYS!$C$27:$C$31</c:f>
              <c:numCache>
                <c:formatCode>0%</c:formatCode>
                <c:ptCount val="5"/>
                <c:pt idx="0">
                  <c:v>0.61111111111111116</c:v>
                </c:pt>
                <c:pt idx="1">
                  <c:v>0.8</c:v>
                </c:pt>
                <c:pt idx="2">
                  <c:v>0.66666666666666674</c:v>
                </c:pt>
                <c:pt idx="3">
                  <c:v>0.44444444444444442</c:v>
                </c:pt>
                <c:pt idx="4">
                  <c:v>0.7567567567567568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23-43F6-AE35-F5A27C93B0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808000"/>
        <c:axId val="119809536"/>
      </c:barChart>
      <c:lineChart>
        <c:grouping val="standard"/>
        <c:varyColors val="0"/>
        <c:ser>
          <c:idx val="0"/>
          <c:order val="0"/>
          <c:tx>
            <c:v>Deltaoversikt</c:v>
          </c:tx>
          <c:spPr>
            <a:ln>
              <a:solidFill>
                <a:srgbClr val="92D050"/>
              </a:solidFill>
            </a:ln>
          </c:spPr>
          <c:marker>
            <c:spPr>
              <a:solidFill>
                <a:srgbClr val="92D050"/>
              </a:solidFill>
            </c:spPr>
          </c:marker>
          <c:dLbls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FYS!$B$14:$B$18</c:f>
              <c:strCache>
                <c:ptCount val="5"/>
                <c:pt idx="0">
                  <c:v>V14</c:v>
                </c:pt>
                <c:pt idx="1">
                  <c:v>H14</c:v>
                </c:pt>
                <c:pt idx="2">
                  <c:v>V15</c:v>
                </c:pt>
                <c:pt idx="3">
                  <c:v>H15</c:v>
                </c:pt>
                <c:pt idx="4">
                  <c:v>V16</c:v>
                </c:pt>
              </c:strCache>
            </c:strRef>
          </c:cat>
          <c:val>
            <c:numRef>
              <c:f>FYS!$C$14:$C$18</c:f>
              <c:numCache>
                <c:formatCode>0%</c:formatCode>
                <c:ptCount val="5"/>
                <c:pt idx="0">
                  <c:v>2.7777777777777901E-2</c:v>
                </c:pt>
                <c:pt idx="1">
                  <c:v>0.1333333333333333</c:v>
                </c:pt>
                <c:pt idx="2">
                  <c:v>0.13333333333333341</c:v>
                </c:pt>
                <c:pt idx="3">
                  <c:v>0.22222222222222221</c:v>
                </c:pt>
                <c:pt idx="4">
                  <c:v>5.4054054054054057E-2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C23-43F6-AE35-F5A27C93B0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808000"/>
        <c:axId val="119809536"/>
      </c:lineChart>
      <c:catAx>
        <c:axId val="119808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9809536"/>
        <c:crosses val="autoZero"/>
        <c:auto val="1"/>
        <c:lblAlgn val="ctr"/>
        <c:lblOffset val="100"/>
        <c:noMultiLvlLbl val="0"/>
      </c:catAx>
      <c:valAx>
        <c:axId val="11980953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98080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AST!$N$1</c:f>
              <c:strCache>
                <c:ptCount val="1"/>
                <c:pt idx="0">
                  <c:v>Masteroppgave</c:v>
                </c:pt>
              </c:strCache>
            </c:strRef>
          </c:tx>
          <c:invertIfNegative val="0"/>
          <c:cat>
            <c:strRef>
              <c:f>AST!$M$2:$M$7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</c:strCache>
            </c:strRef>
          </c:cat>
          <c:val>
            <c:numRef>
              <c:f>AST!$N$2:$N$7</c:f>
              <c:numCache>
                <c:formatCode>0%</c:formatCode>
                <c:ptCount val="6"/>
                <c:pt idx="0">
                  <c:v>0.21052631578947367</c:v>
                </c:pt>
                <c:pt idx="1">
                  <c:v>0.21052631578947367</c:v>
                </c:pt>
                <c:pt idx="2">
                  <c:v>0.36842105263157893</c:v>
                </c:pt>
                <c:pt idx="3">
                  <c:v>0.21052631578947367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BF-4E7B-907F-28316EEC4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863936"/>
        <c:axId val="119878016"/>
      </c:barChart>
      <c:lineChart>
        <c:grouping val="standard"/>
        <c:varyColors val="0"/>
        <c:ser>
          <c:idx val="1"/>
          <c:order val="1"/>
          <c:tx>
            <c:strRef>
              <c:f>AST!$O$1</c:f>
              <c:strCache>
                <c:ptCount val="1"/>
                <c:pt idx="0">
                  <c:v>Samlet karakter oppgave + muntlig</c:v>
                </c:pt>
              </c:strCache>
            </c:strRef>
          </c:tx>
          <c:cat>
            <c:strRef>
              <c:f>AST!$M$2:$M$7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</c:strCache>
            </c:strRef>
          </c:cat>
          <c:val>
            <c:numRef>
              <c:f>AST!$O$2:$O$7</c:f>
              <c:numCache>
                <c:formatCode>0%</c:formatCode>
                <c:ptCount val="6"/>
                <c:pt idx="0">
                  <c:v>0.31578947368421051</c:v>
                </c:pt>
                <c:pt idx="1">
                  <c:v>0.21052631578947367</c:v>
                </c:pt>
                <c:pt idx="2">
                  <c:v>0.26315789473684209</c:v>
                </c:pt>
                <c:pt idx="3">
                  <c:v>0.21052631578947367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BF-4E7B-907F-28316EEC4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863936"/>
        <c:axId val="119878016"/>
      </c:lineChart>
      <c:catAx>
        <c:axId val="1198639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9878016"/>
        <c:crosses val="autoZero"/>
        <c:auto val="1"/>
        <c:lblAlgn val="ctr"/>
        <c:lblOffset val="100"/>
        <c:noMultiLvlLbl val="0"/>
      </c:catAx>
      <c:valAx>
        <c:axId val="11987801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98639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285750</xdr:colOff>
      <xdr:row>15</xdr:row>
      <xdr:rowOff>114300</xdr:rowOff>
    </xdr:from>
    <xdr:to>
      <xdr:col>17</xdr:col>
      <xdr:colOff>733425</xdr:colOff>
      <xdr:row>30</xdr:row>
      <xdr:rowOff>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342900</xdr:colOff>
      <xdr:row>15</xdr:row>
      <xdr:rowOff>123825</xdr:rowOff>
    </xdr:from>
    <xdr:to>
      <xdr:col>11</xdr:col>
      <xdr:colOff>38100</xdr:colOff>
      <xdr:row>30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542925</xdr:colOff>
      <xdr:row>17</xdr:row>
      <xdr:rowOff>171450</xdr:rowOff>
    </xdr:from>
    <xdr:to>
      <xdr:col>20</xdr:col>
      <xdr:colOff>238125</xdr:colOff>
      <xdr:row>32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542925</xdr:colOff>
      <xdr:row>17</xdr:row>
      <xdr:rowOff>133350</xdr:rowOff>
    </xdr:from>
    <xdr:to>
      <xdr:col>12</xdr:col>
      <xdr:colOff>238125</xdr:colOff>
      <xdr:row>32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571500</xdr:colOff>
      <xdr:row>10</xdr:row>
      <xdr:rowOff>38100</xdr:rowOff>
    </xdr:from>
    <xdr:to>
      <xdr:col>13</xdr:col>
      <xdr:colOff>114300</xdr:colOff>
      <xdr:row>15</xdr:row>
      <xdr:rowOff>28575</xdr:rowOff>
    </xdr:to>
    <xdr:sp macro="" textlink="">
      <xdr:nvSpPr>
        <xdr:cNvPr id="4" name="TextBox 3"/>
        <xdr:cNvSpPr txBox="1"/>
      </xdr:nvSpPr>
      <xdr:spPr>
        <a:xfrm>
          <a:off x="6124575" y="1943100"/>
          <a:ext cx="2590800" cy="942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Data fra masterprogram kjemisk</a:t>
          </a:r>
          <a:r>
            <a:rPr lang="nb-NO" sz="1100" baseline="0"/>
            <a:t> institutt: KJM5960 og KJM5930.</a:t>
          </a:r>
          <a:endParaRPr lang="nb-NO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285750</xdr:colOff>
      <xdr:row>15</xdr:row>
      <xdr:rowOff>161925</xdr:rowOff>
    </xdr:from>
    <xdr:to>
      <xdr:col>19</xdr:col>
      <xdr:colOff>590550</xdr:colOff>
      <xdr:row>30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209550</xdr:colOff>
      <xdr:row>16</xdr:row>
      <xdr:rowOff>61912</xdr:rowOff>
    </xdr:from>
    <xdr:to>
      <xdr:col>11</xdr:col>
      <xdr:colOff>514350</xdr:colOff>
      <xdr:row>30</xdr:row>
      <xdr:rowOff>138112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485775</xdr:colOff>
      <xdr:row>8</xdr:row>
      <xdr:rowOff>142875</xdr:rowOff>
    </xdr:from>
    <xdr:to>
      <xdr:col>10</xdr:col>
      <xdr:colOff>28575</xdr:colOff>
      <xdr:row>13</xdr:row>
      <xdr:rowOff>133350</xdr:rowOff>
    </xdr:to>
    <xdr:sp macro="" textlink="">
      <xdr:nvSpPr>
        <xdr:cNvPr id="4" name="TextBox 3"/>
        <xdr:cNvSpPr txBox="1"/>
      </xdr:nvSpPr>
      <xdr:spPr>
        <a:xfrm>
          <a:off x="4210050" y="1666875"/>
          <a:ext cx="2590800" cy="942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/>
            <a:t>Data fra masterprogram fra instutt for geofag</a:t>
          </a:r>
          <a:r>
            <a:rPr lang="nb-NO" sz="1100" baseline="0"/>
            <a:t> 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30: GEO5960 og GEO5930. </a:t>
          </a:r>
          <a:endParaRPr lang="nb-NO">
            <a:effectLst/>
          </a:endParaRPr>
        </a:p>
        <a:p>
          <a:r>
            <a:rPr lang="nb-NO" sz="1100" baseline="0"/>
            <a:t> </a:t>
          </a:r>
          <a:endParaRPr lang="nb-NO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476250</xdr:colOff>
      <xdr:row>13</xdr:row>
      <xdr:rowOff>95250</xdr:rowOff>
    </xdr:from>
    <xdr:to>
      <xdr:col>19</xdr:col>
      <xdr:colOff>171450</xdr:colOff>
      <xdr:row>27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495300</xdr:colOff>
      <xdr:row>13</xdr:row>
      <xdr:rowOff>104775</xdr:rowOff>
    </xdr:from>
    <xdr:to>
      <xdr:col>11</xdr:col>
      <xdr:colOff>190500</xdr:colOff>
      <xdr:row>27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8</xdr:row>
      <xdr:rowOff>0</xdr:rowOff>
    </xdr:from>
    <xdr:to>
      <xdr:col>9</xdr:col>
      <xdr:colOff>152400</xdr:colOff>
      <xdr:row>12</xdr:row>
      <xdr:rowOff>180975</xdr:rowOff>
    </xdr:to>
    <xdr:sp macro="" textlink="">
      <xdr:nvSpPr>
        <xdr:cNvPr id="4" name="TextBox 3"/>
        <xdr:cNvSpPr txBox="1"/>
      </xdr:nvSpPr>
      <xdr:spPr>
        <a:xfrm>
          <a:off x="3724275" y="1524000"/>
          <a:ext cx="2590800" cy="942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/>
            <a:t>Data fra masterprogram fra Fysisk</a:t>
          </a:r>
          <a:r>
            <a:rPr lang="nb-NO" sz="1100" baseline="0"/>
            <a:t> institutt ELD5960, ELD5930, FYS5960, FYS5930, MENA5960 og PGP5960. </a:t>
          </a:r>
          <a:endParaRPr lang="nb-NO">
            <a:effectLst/>
          </a:endParaRPr>
        </a:p>
        <a:p>
          <a:r>
            <a:rPr lang="nb-NO" sz="1100" baseline="0"/>
            <a:t> </a:t>
          </a:r>
          <a:endParaRPr lang="nb-NO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76200</xdr:colOff>
      <xdr:row>17</xdr:row>
      <xdr:rowOff>142875</xdr:rowOff>
    </xdr:from>
    <xdr:to>
      <xdr:col>18</xdr:col>
      <xdr:colOff>381000</xdr:colOff>
      <xdr:row>32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514350</xdr:colOff>
      <xdr:row>17</xdr:row>
      <xdr:rowOff>152400</xdr:rowOff>
    </xdr:from>
    <xdr:to>
      <xdr:col>11</xdr:col>
      <xdr:colOff>209550</xdr:colOff>
      <xdr:row>32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9</xdr:row>
      <xdr:rowOff>0</xdr:rowOff>
    </xdr:from>
    <xdr:to>
      <xdr:col>11</xdr:col>
      <xdr:colOff>152400</xdr:colOff>
      <xdr:row>13</xdr:row>
      <xdr:rowOff>180975</xdr:rowOff>
    </xdr:to>
    <xdr:sp macro="" textlink="">
      <xdr:nvSpPr>
        <xdr:cNvPr id="4" name="TextBox 3"/>
        <xdr:cNvSpPr txBox="1"/>
      </xdr:nvSpPr>
      <xdr:spPr>
        <a:xfrm>
          <a:off x="4943475" y="1714500"/>
          <a:ext cx="2590800" cy="942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/>
            <a:t>Data fra masterprogram fra instutt for astrofysikk:</a:t>
          </a:r>
          <a:r>
            <a:rPr lang="nb-NO" sz="1100" baseline="0"/>
            <a:t> AST5960 og AST5930.</a:t>
          </a:r>
          <a:endParaRPr lang="nb-NO">
            <a:effectLst/>
          </a:endParaRPr>
        </a:p>
        <a:p>
          <a:r>
            <a:rPr lang="nb-NO" sz="1100" baseline="0"/>
            <a:t> </a:t>
          </a:r>
          <a:endParaRPr lang="nb-NO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76200</xdr:colOff>
      <xdr:row>17</xdr:row>
      <xdr:rowOff>142875</xdr:rowOff>
    </xdr:from>
    <xdr:to>
      <xdr:col>18</xdr:col>
      <xdr:colOff>381000</xdr:colOff>
      <xdr:row>32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171450</xdr:colOff>
      <xdr:row>17</xdr:row>
      <xdr:rowOff>180975</xdr:rowOff>
    </xdr:from>
    <xdr:to>
      <xdr:col>10</xdr:col>
      <xdr:colOff>476250</xdr:colOff>
      <xdr:row>32</xdr:row>
      <xdr:rowOff>66675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9</xdr:row>
      <xdr:rowOff>0</xdr:rowOff>
    </xdr:from>
    <xdr:to>
      <xdr:col>10</xdr:col>
      <xdr:colOff>152400</xdr:colOff>
      <xdr:row>13</xdr:row>
      <xdr:rowOff>180975</xdr:rowOff>
    </xdr:to>
    <xdr:sp macro="" textlink="">
      <xdr:nvSpPr>
        <xdr:cNvPr id="4" name="TextBox 3"/>
        <xdr:cNvSpPr txBox="1"/>
      </xdr:nvSpPr>
      <xdr:spPr>
        <a:xfrm>
          <a:off x="4333875" y="1714500"/>
          <a:ext cx="2590800" cy="942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/>
            <a:t>Data fra masterprogram fra Farmasøytisk</a:t>
          </a:r>
          <a:r>
            <a:rPr lang="nb-NO" sz="1100" baseline="0"/>
            <a:t> institutt: FRM5945. </a:t>
          </a:r>
          <a:endParaRPr lang="nb-NO">
            <a:effectLst/>
          </a:endParaRPr>
        </a:p>
        <a:p>
          <a:r>
            <a:rPr lang="nb-NO" sz="1100" baseline="0"/>
            <a:t> </a:t>
          </a:r>
          <a:endParaRPr lang="nb-NO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571499</xdr:colOff>
      <xdr:row>18</xdr:row>
      <xdr:rowOff>85725</xdr:rowOff>
    </xdr:from>
    <xdr:to>
      <xdr:col>19</xdr:col>
      <xdr:colOff>600074</xdr:colOff>
      <xdr:row>32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123825</xdr:colOff>
      <xdr:row>18</xdr:row>
      <xdr:rowOff>123825</xdr:rowOff>
    </xdr:from>
    <xdr:to>
      <xdr:col>10</xdr:col>
      <xdr:colOff>428625</xdr:colOff>
      <xdr:row>33</xdr:row>
      <xdr:rowOff>9525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12</xdr:row>
      <xdr:rowOff>0</xdr:rowOff>
    </xdr:from>
    <xdr:to>
      <xdr:col>9</xdr:col>
      <xdr:colOff>152400</xdr:colOff>
      <xdr:row>16</xdr:row>
      <xdr:rowOff>180975</xdr:rowOff>
    </xdr:to>
    <xdr:sp macro="" textlink="">
      <xdr:nvSpPr>
        <xdr:cNvPr id="4" name="TextBox 3"/>
        <xdr:cNvSpPr txBox="1"/>
      </xdr:nvSpPr>
      <xdr:spPr>
        <a:xfrm>
          <a:off x="3724275" y="2286000"/>
          <a:ext cx="2590800" cy="942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/>
            <a:t>Data fra masterprogram fra institutt for biovitenskap</a:t>
          </a:r>
          <a:r>
            <a:rPr lang="nb-NO" sz="1100" baseline="0"/>
            <a:t>: BIO5960, MBV5960 og KBV5930. </a:t>
          </a:r>
          <a:endParaRPr lang="nb-NO">
            <a:effectLst/>
          </a:endParaRPr>
        </a:p>
        <a:p>
          <a:r>
            <a:rPr lang="nb-NO" sz="1100" baseline="0"/>
            <a:t> </a:t>
          </a:r>
          <a:endParaRPr lang="nb-NO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16</xdr:row>
      <xdr:rowOff>95250</xdr:rowOff>
    </xdr:from>
    <xdr:to>
      <xdr:col>17</xdr:col>
      <xdr:colOff>1562100</xdr:colOff>
      <xdr:row>30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180975</xdr:colOff>
      <xdr:row>16</xdr:row>
      <xdr:rowOff>104775</xdr:rowOff>
    </xdr:from>
    <xdr:to>
      <xdr:col>10</xdr:col>
      <xdr:colOff>485775</xdr:colOff>
      <xdr:row>30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247650</xdr:colOff>
      <xdr:row>9</xdr:row>
      <xdr:rowOff>76200</xdr:rowOff>
    </xdr:from>
    <xdr:to>
      <xdr:col>9</xdr:col>
      <xdr:colOff>400050</xdr:colOff>
      <xdr:row>14</xdr:row>
      <xdr:rowOff>66675</xdr:rowOff>
    </xdr:to>
    <xdr:sp macro="" textlink="">
      <xdr:nvSpPr>
        <xdr:cNvPr id="4" name="TextBox 3"/>
        <xdr:cNvSpPr txBox="1"/>
      </xdr:nvSpPr>
      <xdr:spPr>
        <a:xfrm>
          <a:off x="3971925" y="1790700"/>
          <a:ext cx="2590800" cy="942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/>
            <a:t>Data fra masterprogram fra Matematisk institutt:</a:t>
          </a:r>
          <a:r>
            <a:rPr lang="nb-NO" sz="1100" baseline="0"/>
            <a:t> ANMAT5960, ANMAT5930, MAT5960, MAT5930, MOD5960, MOD5930 og MEK5930. </a:t>
          </a:r>
          <a:endParaRPr lang="nb-NO">
            <a:effectLst/>
          </a:endParaRPr>
        </a:p>
        <a:p>
          <a:r>
            <a:rPr lang="nb-NO" sz="1100" baseline="0"/>
            <a:t> </a:t>
          </a:r>
          <a:endParaRPr lang="nb-NO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76200</xdr:colOff>
      <xdr:row>17</xdr:row>
      <xdr:rowOff>142875</xdr:rowOff>
    </xdr:from>
    <xdr:to>
      <xdr:col>18</xdr:col>
      <xdr:colOff>381000</xdr:colOff>
      <xdr:row>32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295275</xdr:colOff>
      <xdr:row>17</xdr:row>
      <xdr:rowOff>142875</xdr:rowOff>
    </xdr:from>
    <xdr:to>
      <xdr:col>10</xdr:col>
      <xdr:colOff>600075</xdr:colOff>
      <xdr:row>32</xdr:row>
      <xdr:rowOff>28575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9</xdr:row>
      <xdr:rowOff>0</xdr:rowOff>
    </xdr:from>
    <xdr:to>
      <xdr:col>9</xdr:col>
      <xdr:colOff>152400</xdr:colOff>
      <xdr:row>13</xdr:row>
      <xdr:rowOff>180975</xdr:rowOff>
    </xdr:to>
    <xdr:sp macro="" textlink="">
      <xdr:nvSpPr>
        <xdr:cNvPr id="4" name="TextBox 3"/>
        <xdr:cNvSpPr txBox="1"/>
      </xdr:nvSpPr>
      <xdr:spPr>
        <a:xfrm>
          <a:off x="3724275" y="1714500"/>
          <a:ext cx="2590800" cy="942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/>
            <a:t>Data fra masterprogram fra institutt for informatikk:</a:t>
          </a:r>
          <a:r>
            <a:rPr lang="nb-NO" sz="1100" baseline="0"/>
            <a:t>  ENT5930, INF5960, INF5930, NSA5960 og NSA5930.</a:t>
          </a:r>
          <a:endParaRPr lang="nb-NO">
            <a:effectLst/>
          </a:endParaRPr>
        </a:p>
        <a:p>
          <a:r>
            <a:rPr lang="nb-NO" sz="1100" baseline="0"/>
            <a:t> </a:t>
          </a:r>
          <a:endParaRPr lang="nb-NO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dreata\AppData\Local\Microsoft\Windows\Temporary%20Internet%20Files\Content.Outlook\673YP6GZ\V2014%20masterkarakter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dreata\AppData\Local\Microsoft\Windows\Temporary%20Internet%20Files\Content.Outlook\673YP6GZ\H2014%20masterkaraktere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dreata\AppData\Local\Microsoft\Windows\Temporary%20Internet%20Files\Content.Outlook\673YP6GZ\V2015%20masterkaraktere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dreata\AppData\Local\Microsoft\Windows\Temporary%20Internet%20Files\Content.Outlook\673YP6GZ\H2015%20masterkaraktere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dreata\AppData\Local\Microsoft\Windows\Temporary%20Internet%20Files\Content.Outlook\673YP6GZ\V2016%20masterkarakter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oversikt"/>
      <sheetName val="KJM"/>
      <sheetName val="GEO"/>
      <sheetName val="FYS"/>
      <sheetName val="AST"/>
      <sheetName val="FAI"/>
      <sheetName val="BIO"/>
      <sheetName val="MI"/>
      <sheetName val="IFI"/>
      <sheetName val="ANMAT5960 og ANMAT5930"/>
      <sheetName val="AST5960 og AST5930"/>
      <sheetName val="BIO5960"/>
      <sheetName val="ELD5960 og ELD5930"/>
      <sheetName val="ENT5930"/>
      <sheetName val="FYS5960 og FYS5930"/>
      <sheetName val="GEO5960 og GEO5930"/>
      <sheetName val="INF5960 og INF5930"/>
      <sheetName val="ITLED5930"/>
      <sheetName val="KJM5960 og KJM5930"/>
      <sheetName val="MAT5960 og MAT5930"/>
      <sheetName val="MBV5960 og MBV5930"/>
      <sheetName val="MENA5960"/>
      <sheetName val="MOD5960 og MOD5930"/>
      <sheetName val="NSA5960 og NSA5930"/>
      <sheetName val="PGP5960"/>
      <sheetName val="FRM5945"/>
      <sheetName val="MEK5930L"/>
    </sheetNames>
    <sheetDataSet>
      <sheetData sheetId="0">
        <row r="2">
          <cell r="T2">
            <v>0.57003257328990231</v>
          </cell>
          <cell r="U2">
            <v>0.64169381107491863</v>
          </cell>
          <cell r="V2">
            <v>7.1661237785016318E-2</v>
          </cell>
        </row>
      </sheetData>
      <sheetData sheetId="1">
        <row r="2">
          <cell r="C2">
            <v>1</v>
          </cell>
          <cell r="D2">
            <v>4</v>
          </cell>
          <cell r="E2">
            <v>3</v>
          </cell>
          <cell r="T2">
            <v>0.43478260869565222</v>
          </cell>
          <cell r="U2">
            <v>0.56521739130434789</v>
          </cell>
          <cell r="V2">
            <v>0.13043478260869568</v>
          </cell>
        </row>
        <row r="3">
          <cell r="C3">
            <v>9</v>
          </cell>
          <cell r="D3">
            <v>9</v>
          </cell>
          <cell r="E3">
            <v>3</v>
          </cell>
        </row>
        <row r="4">
          <cell r="C4">
            <v>10</v>
          </cell>
          <cell r="D4">
            <v>7</v>
          </cell>
          <cell r="E4">
            <v>0</v>
          </cell>
        </row>
        <row r="5">
          <cell r="C5">
            <v>1</v>
          </cell>
          <cell r="D5">
            <v>1</v>
          </cell>
          <cell r="E5">
            <v>0</v>
          </cell>
        </row>
        <row r="6">
          <cell r="C6">
            <v>1</v>
          </cell>
          <cell r="D6">
            <v>0</v>
          </cell>
          <cell r="E6">
            <v>0</v>
          </cell>
        </row>
        <row r="7">
          <cell r="C7">
            <v>1</v>
          </cell>
          <cell r="D7">
            <v>1</v>
          </cell>
          <cell r="E7">
            <v>0</v>
          </cell>
        </row>
      </sheetData>
      <sheetData sheetId="2">
        <row r="2">
          <cell r="C2">
            <v>3</v>
          </cell>
          <cell r="D2">
            <v>3</v>
          </cell>
          <cell r="E2">
            <v>0</v>
          </cell>
          <cell r="T2">
            <v>0.3902439024390244</v>
          </cell>
          <cell r="U2">
            <v>0.51219512195121952</v>
          </cell>
          <cell r="V2">
            <v>0.12195121951219512</v>
          </cell>
        </row>
        <row r="3">
          <cell r="C3">
            <v>13</v>
          </cell>
          <cell r="D3">
            <v>18</v>
          </cell>
          <cell r="E3">
            <v>5</v>
          </cell>
        </row>
        <row r="4">
          <cell r="C4">
            <v>20</v>
          </cell>
          <cell r="D4">
            <v>15</v>
          </cell>
          <cell r="E4">
            <v>0</v>
          </cell>
          <cell r="F4">
            <v>0</v>
          </cell>
        </row>
        <row r="5">
          <cell r="C5">
            <v>3</v>
          </cell>
          <cell r="D5">
            <v>3</v>
          </cell>
          <cell r="E5">
            <v>0</v>
          </cell>
        </row>
        <row r="6">
          <cell r="C6">
            <v>2</v>
          </cell>
          <cell r="D6">
            <v>2</v>
          </cell>
          <cell r="E6">
            <v>0</v>
          </cell>
        </row>
        <row r="7">
          <cell r="C7">
            <v>0</v>
          </cell>
          <cell r="D7">
            <v>0</v>
          </cell>
          <cell r="E7">
            <v>0</v>
          </cell>
        </row>
      </sheetData>
      <sheetData sheetId="3">
        <row r="2">
          <cell r="C2">
            <v>12</v>
          </cell>
          <cell r="D2">
            <v>13</v>
          </cell>
          <cell r="E2">
            <v>1</v>
          </cell>
          <cell r="T2">
            <v>0.58333333333333326</v>
          </cell>
          <cell r="U2">
            <v>0.61111111111111116</v>
          </cell>
          <cell r="V2">
            <v>2.7777777777777901E-2</v>
          </cell>
        </row>
        <row r="3">
          <cell r="C3">
            <v>9</v>
          </cell>
          <cell r="D3">
            <v>9</v>
          </cell>
          <cell r="E3">
            <v>1</v>
          </cell>
        </row>
        <row r="4">
          <cell r="C4">
            <v>13</v>
          </cell>
          <cell r="D4">
            <v>12</v>
          </cell>
          <cell r="E4">
            <v>0</v>
          </cell>
        </row>
        <row r="5">
          <cell r="C5">
            <v>2</v>
          </cell>
          <cell r="D5">
            <v>2</v>
          </cell>
          <cell r="E5">
            <v>0</v>
          </cell>
        </row>
        <row r="6">
          <cell r="C6">
            <v>0</v>
          </cell>
          <cell r="D6">
            <v>0</v>
          </cell>
          <cell r="E6">
            <v>0</v>
          </cell>
        </row>
        <row r="7">
          <cell r="C7">
            <v>0</v>
          </cell>
          <cell r="D7">
            <v>0</v>
          </cell>
          <cell r="E7">
            <v>0</v>
          </cell>
        </row>
      </sheetData>
      <sheetData sheetId="4">
        <row r="2">
          <cell r="C2">
            <v>0</v>
          </cell>
          <cell r="D2">
            <v>0</v>
          </cell>
          <cell r="E2">
            <v>0</v>
          </cell>
          <cell r="T2">
            <v>0.2</v>
          </cell>
          <cell r="U2">
            <v>0.4</v>
          </cell>
          <cell r="V2">
            <v>0.2</v>
          </cell>
        </row>
        <row r="3">
          <cell r="C3">
            <v>1</v>
          </cell>
          <cell r="D3">
            <v>2</v>
          </cell>
          <cell r="E3">
            <v>1</v>
          </cell>
        </row>
        <row r="4">
          <cell r="C4">
            <v>3</v>
          </cell>
          <cell r="D4">
            <v>2</v>
          </cell>
        </row>
        <row r="5">
          <cell r="C5">
            <v>1</v>
          </cell>
          <cell r="D5">
            <v>1</v>
          </cell>
        </row>
        <row r="6">
          <cell r="C6">
            <v>0</v>
          </cell>
          <cell r="D6">
            <v>0</v>
          </cell>
        </row>
        <row r="7">
          <cell r="C7">
            <v>0</v>
          </cell>
          <cell r="D7">
            <v>0</v>
          </cell>
        </row>
      </sheetData>
      <sheetData sheetId="5">
        <row r="2">
          <cell r="C2">
            <v>1</v>
          </cell>
          <cell r="D2">
            <v>2</v>
          </cell>
          <cell r="E2">
            <v>1</v>
          </cell>
          <cell r="T2">
            <v>0.45161290322580649</v>
          </cell>
          <cell r="U2">
            <v>0.54838709677419351</v>
          </cell>
          <cell r="V2">
            <v>9.6774193548387011E-2</v>
          </cell>
        </row>
        <row r="3">
          <cell r="C3">
            <v>13</v>
          </cell>
          <cell r="D3">
            <v>15</v>
          </cell>
          <cell r="E3">
            <v>4</v>
          </cell>
        </row>
        <row r="4">
          <cell r="C4">
            <v>14</v>
          </cell>
          <cell r="D4">
            <v>11</v>
          </cell>
          <cell r="E4">
            <v>0</v>
          </cell>
          <cell r="F4">
            <v>1</v>
          </cell>
        </row>
        <row r="5">
          <cell r="C5">
            <v>2</v>
          </cell>
          <cell r="D5">
            <v>2</v>
          </cell>
          <cell r="E5">
            <v>0</v>
          </cell>
          <cell r="F5">
            <v>0</v>
          </cell>
        </row>
        <row r="6">
          <cell r="C6">
            <v>1</v>
          </cell>
          <cell r="D6">
            <v>1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</row>
      </sheetData>
      <sheetData sheetId="6">
        <row r="2">
          <cell r="C2">
            <v>3</v>
          </cell>
          <cell r="D2">
            <v>6</v>
          </cell>
          <cell r="E2">
            <v>3</v>
          </cell>
          <cell r="T2">
            <v>0.55769230769230771</v>
          </cell>
          <cell r="U2">
            <v>0.69230769230769229</v>
          </cell>
          <cell r="V2">
            <v>0.13461538461538458</v>
          </cell>
        </row>
        <row r="3">
          <cell r="C3">
            <v>26</v>
          </cell>
          <cell r="D3">
            <v>30</v>
          </cell>
          <cell r="E3">
            <v>7</v>
          </cell>
        </row>
        <row r="4">
          <cell r="C4">
            <v>21</v>
          </cell>
          <cell r="D4">
            <v>15</v>
          </cell>
          <cell r="E4">
            <v>1</v>
          </cell>
        </row>
        <row r="5">
          <cell r="C5">
            <v>2</v>
          </cell>
          <cell r="D5">
            <v>1</v>
          </cell>
          <cell r="E5">
            <v>0</v>
          </cell>
        </row>
        <row r="6">
          <cell r="C6">
            <v>0</v>
          </cell>
          <cell r="D6">
            <v>0</v>
          </cell>
          <cell r="E6">
            <v>0</v>
          </cell>
        </row>
        <row r="7">
          <cell r="C7">
            <v>0</v>
          </cell>
          <cell r="D7">
            <v>0</v>
          </cell>
          <cell r="E7">
            <v>0</v>
          </cell>
        </row>
      </sheetData>
      <sheetData sheetId="7">
        <row r="2">
          <cell r="C2">
            <v>6</v>
          </cell>
          <cell r="D2">
            <v>7</v>
          </cell>
          <cell r="E2">
            <v>1</v>
          </cell>
          <cell r="T2">
            <v>0.72727272727272729</v>
          </cell>
          <cell r="U2">
            <v>0.72727272727272729</v>
          </cell>
          <cell r="V2">
            <v>0</v>
          </cell>
        </row>
        <row r="3">
          <cell r="C3">
            <v>10</v>
          </cell>
          <cell r="D3">
            <v>9</v>
          </cell>
          <cell r="E3">
            <v>0</v>
          </cell>
        </row>
        <row r="4">
          <cell r="C4">
            <v>3</v>
          </cell>
          <cell r="D4">
            <v>3</v>
          </cell>
          <cell r="E4">
            <v>0</v>
          </cell>
        </row>
        <row r="5">
          <cell r="C5">
            <v>3</v>
          </cell>
          <cell r="D5">
            <v>3</v>
          </cell>
          <cell r="E5">
            <v>0</v>
          </cell>
        </row>
        <row r="6">
          <cell r="C6">
            <v>0</v>
          </cell>
          <cell r="D6">
            <v>0</v>
          </cell>
          <cell r="E6">
            <v>0</v>
          </cell>
        </row>
        <row r="7">
          <cell r="C7">
            <v>0</v>
          </cell>
          <cell r="D7">
            <v>0</v>
          </cell>
          <cell r="E7">
            <v>0</v>
          </cell>
        </row>
      </sheetData>
      <sheetData sheetId="8">
        <row r="2">
          <cell r="C2">
            <v>29</v>
          </cell>
          <cell r="D2">
            <v>29</v>
          </cell>
          <cell r="E2">
            <v>0</v>
          </cell>
          <cell r="T2">
            <v>0.7010309278350515</v>
          </cell>
          <cell r="U2">
            <v>0.72164948453608246</v>
          </cell>
          <cell r="V2">
            <v>2.0618556701030966E-2</v>
          </cell>
        </row>
        <row r="3">
          <cell r="C3">
            <v>39</v>
          </cell>
          <cell r="D3">
            <v>41</v>
          </cell>
          <cell r="E3">
            <v>4</v>
          </cell>
        </row>
        <row r="4">
          <cell r="C4">
            <v>24</v>
          </cell>
          <cell r="D4">
            <v>21</v>
          </cell>
          <cell r="E4">
            <v>1</v>
          </cell>
        </row>
        <row r="5">
          <cell r="C5">
            <v>3</v>
          </cell>
          <cell r="D5">
            <v>2</v>
          </cell>
          <cell r="E5">
            <v>0</v>
          </cell>
        </row>
        <row r="6">
          <cell r="C6">
            <v>1</v>
          </cell>
          <cell r="D6">
            <v>2</v>
          </cell>
          <cell r="E6">
            <v>1</v>
          </cell>
        </row>
        <row r="7">
          <cell r="C7">
            <v>1</v>
          </cell>
          <cell r="D7">
            <v>0</v>
          </cell>
          <cell r="E7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oversikt"/>
      <sheetName val="KJM"/>
      <sheetName val="FYS"/>
      <sheetName val="AST"/>
      <sheetName val="FAI"/>
      <sheetName val="GEO"/>
      <sheetName val="BIO"/>
      <sheetName val="MI"/>
      <sheetName val="IFI"/>
      <sheetName val="ANMAT5960 og ANMAT5930"/>
      <sheetName val="AST5960 og AST5930"/>
      <sheetName val="BIO5960"/>
      <sheetName val="ELD5960 og ELD5930"/>
      <sheetName val="ENT5930"/>
      <sheetName val="FYS5960 og FYS5930"/>
      <sheetName val="GEO5960 og GEO5930"/>
      <sheetName val="INF5960 og INF5930"/>
      <sheetName val="ITLED5930"/>
      <sheetName val="KJM5960 og KJM5930"/>
      <sheetName val="MAT5960 og MAT5930"/>
      <sheetName val="MBV5960 og MBV5930"/>
      <sheetName val="MENA5960"/>
      <sheetName val="MOD5960 og MOD5930"/>
      <sheetName val="NSA5960 og NSA5930"/>
      <sheetName val="PGP5960"/>
      <sheetName val="FRM5945"/>
      <sheetName val="MEK5930L"/>
    </sheetNames>
    <sheetDataSet>
      <sheetData sheetId="0">
        <row r="2">
          <cell r="T2">
            <v>0.52898550724637672</v>
          </cell>
          <cell r="U2">
            <v>0.63043478260869557</v>
          </cell>
          <cell r="V2">
            <v>0.10144927536231885</v>
          </cell>
        </row>
      </sheetData>
      <sheetData sheetId="1">
        <row r="2">
          <cell r="C2">
            <v>0</v>
          </cell>
          <cell r="D2">
            <v>0</v>
          </cell>
          <cell r="E2">
            <v>0</v>
          </cell>
        </row>
        <row r="3">
          <cell r="C3">
            <v>0</v>
          </cell>
          <cell r="D3">
            <v>0</v>
          </cell>
          <cell r="E3">
            <v>0</v>
          </cell>
        </row>
        <row r="4">
          <cell r="C4">
            <v>2</v>
          </cell>
          <cell r="D4">
            <v>2</v>
          </cell>
          <cell r="E4">
            <v>0</v>
          </cell>
        </row>
        <row r="5">
          <cell r="C5">
            <v>0</v>
          </cell>
          <cell r="D5">
            <v>0</v>
          </cell>
          <cell r="E5">
            <v>0</v>
          </cell>
        </row>
        <row r="6">
          <cell r="C6">
            <v>0</v>
          </cell>
          <cell r="D6">
            <v>0</v>
          </cell>
          <cell r="E6">
            <v>0</v>
          </cell>
        </row>
        <row r="7">
          <cell r="C7">
            <v>0</v>
          </cell>
          <cell r="D7">
            <v>0</v>
          </cell>
          <cell r="E7">
            <v>0</v>
          </cell>
        </row>
      </sheetData>
      <sheetData sheetId="2">
        <row r="2">
          <cell r="C2">
            <v>3</v>
          </cell>
          <cell r="D2">
            <v>6</v>
          </cell>
          <cell r="E2">
            <v>3</v>
          </cell>
          <cell r="T2">
            <v>0.66666666666666674</v>
          </cell>
          <cell r="U2">
            <v>0.8</v>
          </cell>
          <cell r="V2">
            <v>0.1333333333333333</v>
          </cell>
        </row>
        <row r="3">
          <cell r="C3">
            <v>7</v>
          </cell>
          <cell r="D3">
            <v>6</v>
          </cell>
          <cell r="E3">
            <v>2</v>
          </cell>
        </row>
        <row r="4">
          <cell r="C4">
            <v>2</v>
          </cell>
          <cell r="D4">
            <v>0</v>
          </cell>
          <cell r="E4">
            <v>0</v>
          </cell>
        </row>
        <row r="5">
          <cell r="C5">
            <v>1</v>
          </cell>
          <cell r="D5">
            <v>2</v>
          </cell>
          <cell r="E5">
            <v>1</v>
          </cell>
        </row>
        <row r="6">
          <cell r="C6">
            <v>2</v>
          </cell>
          <cell r="D6">
            <v>1</v>
          </cell>
          <cell r="E6">
            <v>0</v>
          </cell>
        </row>
        <row r="7">
          <cell r="C7">
            <v>0</v>
          </cell>
          <cell r="D7">
            <v>0</v>
          </cell>
          <cell r="E7">
            <v>0</v>
          </cell>
        </row>
      </sheetData>
      <sheetData sheetId="3">
        <row r="2">
          <cell r="C2">
            <v>0</v>
          </cell>
          <cell r="D2">
            <v>0</v>
          </cell>
          <cell r="T2" t="e">
            <v>#DIV/0!</v>
          </cell>
          <cell r="U2" t="e">
            <v>#DIV/0!</v>
          </cell>
          <cell r="V2" t="e">
            <v>#DIV/0!</v>
          </cell>
        </row>
        <row r="3">
          <cell r="C3">
            <v>0</v>
          </cell>
          <cell r="D3">
            <v>0</v>
          </cell>
        </row>
        <row r="4">
          <cell r="C4">
            <v>0</v>
          </cell>
          <cell r="D4">
            <v>0</v>
          </cell>
        </row>
        <row r="5">
          <cell r="C5">
            <v>0</v>
          </cell>
          <cell r="D5">
            <v>0</v>
          </cell>
        </row>
        <row r="6">
          <cell r="C6">
            <v>0</v>
          </cell>
          <cell r="D6">
            <v>0</v>
          </cell>
        </row>
        <row r="7">
          <cell r="C7">
            <v>0</v>
          </cell>
          <cell r="D7">
            <v>0</v>
          </cell>
        </row>
      </sheetData>
      <sheetData sheetId="4">
        <row r="2">
          <cell r="C2">
            <v>0</v>
          </cell>
          <cell r="D2">
            <v>1</v>
          </cell>
          <cell r="E2">
            <v>1</v>
          </cell>
          <cell r="T2">
            <v>5.5555555555555552E-2</v>
          </cell>
          <cell r="U2">
            <v>0.27777777777777779</v>
          </cell>
          <cell r="V2">
            <v>0.22222222222222224</v>
          </cell>
        </row>
        <row r="3">
          <cell r="C3">
            <v>1</v>
          </cell>
          <cell r="D3">
            <v>4</v>
          </cell>
          <cell r="E3">
            <v>4</v>
          </cell>
        </row>
        <row r="4">
          <cell r="C4">
            <v>13</v>
          </cell>
          <cell r="D4">
            <v>8</v>
          </cell>
          <cell r="E4">
            <v>1</v>
          </cell>
          <cell r="F4">
            <v>0</v>
          </cell>
        </row>
        <row r="5">
          <cell r="C5">
            <v>4</v>
          </cell>
          <cell r="D5">
            <v>5</v>
          </cell>
          <cell r="E5">
            <v>0</v>
          </cell>
          <cell r="F5">
            <v>2</v>
          </cell>
        </row>
        <row r="6">
          <cell r="C6">
            <v>0</v>
          </cell>
          <cell r="D6">
            <v>0</v>
          </cell>
        </row>
        <row r="7">
          <cell r="C7">
            <v>0</v>
          </cell>
          <cell r="D7">
            <v>0</v>
          </cell>
        </row>
      </sheetData>
      <sheetData sheetId="5">
        <row r="2">
          <cell r="C2">
            <v>3</v>
          </cell>
          <cell r="D2">
            <v>3</v>
          </cell>
          <cell r="E2">
            <v>0</v>
          </cell>
          <cell r="T2">
            <v>0.38461538461538464</v>
          </cell>
          <cell r="U2">
            <v>0.46153846153846156</v>
          </cell>
          <cell r="V2">
            <v>7.6923076923076927E-2</v>
          </cell>
        </row>
        <row r="3">
          <cell r="C3">
            <v>2</v>
          </cell>
          <cell r="D3">
            <v>3</v>
          </cell>
          <cell r="E3">
            <v>1</v>
          </cell>
        </row>
        <row r="4">
          <cell r="C4">
            <v>4</v>
          </cell>
          <cell r="D4">
            <v>5</v>
          </cell>
          <cell r="E4">
            <v>2</v>
          </cell>
        </row>
        <row r="5">
          <cell r="C5">
            <v>3</v>
          </cell>
          <cell r="D5">
            <v>1</v>
          </cell>
          <cell r="E5">
            <v>0</v>
          </cell>
        </row>
        <row r="6">
          <cell r="C6">
            <v>1</v>
          </cell>
          <cell r="D6">
            <v>1</v>
          </cell>
          <cell r="E6">
            <v>0</v>
          </cell>
        </row>
        <row r="7">
          <cell r="C7">
            <v>0</v>
          </cell>
          <cell r="D7">
            <v>0</v>
          </cell>
          <cell r="E7">
            <v>0</v>
          </cell>
        </row>
      </sheetData>
      <sheetData sheetId="6">
        <row r="2">
          <cell r="C2">
            <v>4</v>
          </cell>
          <cell r="D2">
            <v>6</v>
          </cell>
          <cell r="E2">
            <v>2</v>
          </cell>
          <cell r="T2">
            <v>0.62962962962962954</v>
          </cell>
          <cell r="U2">
            <v>0.81481481481481477</v>
          </cell>
          <cell r="V2">
            <v>0.18518518518518523</v>
          </cell>
        </row>
        <row r="3">
          <cell r="C3">
            <v>13</v>
          </cell>
          <cell r="D3">
            <v>16</v>
          </cell>
          <cell r="E3">
            <v>5</v>
          </cell>
        </row>
        <row r="4">
          <cell r="C4">
            <v>9</v>
          </cell>
          <cell r="D4">
            <v>5</v>
          </cell>
          <cell r="E4">
            <v>1</v>
          </cell>
        </row>
        <row r="5">
          <cell r="C5">
            <v>1</v>
          </cell>
          <cell r="D5">
            <v>0</v>
          </cell>
          <cell r="E5">
            <v>0</v>
          </cell>
        </row>
        <row r="6">
          <cell r="C6">
            <v>0</v>
          </cell>
          <cell r="D6">
            <v>0</v>
          </cell>
          <cell r="E6">
            <v>0</v>
          </cell>
        </row>
        <row r="7">
          <cell r="C7">
            <v>0</v>
          </cell>
          <cell r="D7">
            <v>0</v>
          </cell>
          <cell r="E7">
            <v>0</v>
          </cell>
        </row>
      </sheetData>
      <sheetData sheetId="7">
        <row r="2">
          <cell r="C2">
            <v>2</v>
          </cell>
          <cell r="D2">
            <v>2</v>
          </cell>
          <cell r="E2">
            <v>0</v>
          </cell>
          <cell r="T2">
            <v>0.5714285714285714</v>
          </cell>
          <cell r="U2">
            <v>0.64285714285714279</v>
          </cell>
          <cell r="V2">
            <v>7.1428571428571397E-2</v>
          </cell>
        </row>
        <row r="3">
          <cell r="C3">
            <v>6</v>
          </cell>
          <cell r="D3">
            <v>7</v>
          </cell>
          <cell r="E3">
            <v>0</v>
          </cell>
        </row>
        <row r="4">
          <cell r="C4">
            <v>3</v>
          </cell>
          <cell r="D4">
            <v>4</v>
          </cell>
          <cell r="E4">
            <v>2</v>
          </cell>
        </row>
        <row r="5">
          <cell r="C5">
            <v>2</v>
          </cell>
          <cell r="D5">
            <v>0</v>
          </cell>
          <cell r="E5">
            <v>0</v>
          </cell>
        </row>
        <row r="6">
          <cell r="C6">
            <v>1</v>
          </cell>
          <cell r="D6">
            <v>1</v>
          </cell>
          <cell r="E6">
            <v>0</v>
          </cell>
        </row>
        <row r="7">
          <cell r="C7">
            <v>0</v>
          </cell>
          <cell r="D7">
            <v>0</v>
          </cell>
          <cell r="E7">
            <v>0</v>
          </cell>
        </row>
      </sheetData>
      <sheetData sheetId="8">
        <row r="2">
          <cell r="C2">
            <v>10</v>
          </cell>
          <cell r="D2">
            <v>11</v>
          </cell>
          <cell r="E2">
            <v>1</v>
          </cell>
          <cell r="T2">
            <v>0.65306122448979598</v>
          </cell>
          <cell r="U2">
            <v>0.67346938775510201</v>
          </cell>
          <cell r="V2">
            <v>2.0408163265306034E-2</v>
          </cell>
        </row>
        <row r="3">
          <cell r="C3">
            <v>22</v>
          </cell>
          <cell r="D3">
            <v>22</v>
          </cell>
          <cell r="E3">
            <v>1</v>
          </cell>
        </row>
        <row r="4">
          <cell r="C4">
            <v>8</v>
          </cell>
          <cell r="D4">
            <v>9</v>
          </cell>
          <cell r="E4">
            <v>2</v>
          </cell>
        </row>
        <row r="5">
          <cell r="C5">
            <v>7</v>
          </cell>
          <cell r="D5">
            <v>5</v>
          </cell>
        </row>
        <row r="6">
          <cell r="C6">
            <v>1</v>
          </cell>
          <cell r="D6">
            <v>1</v>
          </cell>
        </row>
        <row r="7">
          <cell r="C7">
            <v>1</v>
          </cell>
          <cell r="D7">
            <v>1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oversikt"/>
      <sheetName val="GEO"/>
      <sheetName val="FAI"/>
      <sheetName val="AST"/>
      <sheetName val="FYS"/>
      <sheetName val="KJM"/>
      <sheetName val="IFI"/>
      <sheetName val="MI"/>
      <sheetName val="IBV"/>
      <sheetName val="GEO5960 og GEO5930"/>
      <sheetName val="FRM5945"/>
      <sheetName val="AST5960 og AST5930"/>
      <sheetName val="ELD5960 og ELD5930"/>
      <sheetName val="FYS5960 og FYS5930"/>
      <sheetName val="MENA5960"/>
      <sheetName val="PGP5960"/>
      <sheetName val="KJM5960 og KJM5930"/>
      <sheetName val="ENT5930"/>
      <sheetName val="INF5960 og INF5930"/>
      <sheetName val="ITLED5930"/>
      <sheetName val="NSA5960 og NSA5930"/>
      <sheetName val="ANMAT5960 og ANMAT5930"/>
      <sheetName val="MAT5960 og MAT5930"/>
      <sheetName val="MOD5960 og MOD5930"/>
      <sheetName val="MEK5930L"/>
      <sheetName val="BIO5960"/>
      <sheetName val="MBV5960 og MBV5930"/>
    </sheetNames>
    <sheetDataSet>
      <sheetData sheetId="0">
        <row r="2">
          <cell r="T2">
            <v>0.57102272727272729</v>
          </cell>
          <cell r="U2">
            <v>0.66193181818181812</v>
          </cell>
          <cell r="V2">
            <v>9.0909090909090828E-2</v>
          </cell>
        </row>
      </sheetData>
      <sheetData sheetId="1">
        <row r="2">
          <cell r="C2">
            <v>7</v>
          </cell>
          <cell r="D2">
            <v>10</v>
          </cell>
          <cell r="E2">
            <v>3</v>
          </cell>
          <cell r="T2">
            <v>0.58695652173913038</v>
          </cell>
          <cell r="U2">
            <v>0.65217391304347827</v>
          </cell>
          <cell r="V2">
            <v>6.5217391304347894E-2</v>
          </cell>
        </row>
        <row r="3">
          <cell r="C3">
            <v>20</v>
          </cell>
          <cell r="D3">
            <v>20</v>
          </cell>
          <cell r="E3">
            <v>3</v>
          </cell>
        </row>
        <row r="4">
          <cell r="C4">
            <v>8</v>
          </cell>
          <cell r="D4">
            <v>9</v>
          </cell>
          <cell r="E4">
            <v>4</v>
          </cell>
        </row>
        <row r="5">
          <cell r="C5">
            <v>7</v>
          </cell>
          <cell r="D5">
            <v>4</v>
          </cell>
          <cell r="E5">
            <v>1</v>
          </cell>
        </row>
        <row r="6">
          <cell r="C6">
            <v>4</v>
          </cell>
          <cell r="D6">
            <v>3</v>
          </cell>
        </row>
        <row r="7">
          <cell r="C7">
            <v>0</v>
          </cell>
          <cell r="D7">
            <v>0</v>
          </cell>
        </row>
      </sheetData>
      <sheetData sheetId="2">
        <row r="2">
          <cell r="C2">
            <v>0</v>
          </cell>
          <cell r="D2">
            <v>1</v>
          </cell>
          <cell r="E2">
            <v>1</v>
          </cell>
          <cell r="T2">
            <v>0.33333333333333331</v>
          </cell>
          <cell r="U2">
            <v>0.52083333333333337</v>
          </cell>
          <cell r="V2">
            <v>0.18750000000000006</v>
          </cell>
        </row>
        <row r="3">
          <cell r="C3">
            <v>16</v>
          </cell>
          <cell r="D3">
            <v>24</v>
          </cell>
          <cell r="E3">
            <v>9</v>
          </cell>
        </row>
        <row r="4">
          <cell r="C4">
            <v>22</v>
          </cell>
          <cell r="D4">
            <v>13</v>
          </cell>
          <cell r="E4">
            <v>2</v>
          </cell>
        </row>
        <row r="5">
          <cell r="C5">
            <v>8</v>
          </cell>
          <cell r="D5">
            <v>7</v>
          </cell>
          <cell r="F5">
            <v>2</v>
          </cell>
        </row>
        <row r="6">
          <cell r="C6">
            <v>0</v>
          </cell>
          <cell r="D6">
            <v>1</v>
          </cell>
          <cell r="F6">
            <v>1</v>
          </cell>
        </row>
        <row r="7">
          <cell r="C7">
            <v>2</v>
          </cell>
          <cell r="D7">
            <v>2</v>
          </cell>
        </row>
      </sheetData>
      <sheetData sheetId="3">
        <row r="2">
          <cell r="C2">
            <v>1</v>
          </cell>
          <cell r="D2">
            <v>1</v>
          </cell>
          <cell r="T2">
            <v>0.2</v>
          </cell>
          <cell r="U2">
            <v>0.4</v>
          </cell>
          <cell r="V2">
            <v>0.2</v>
          </cell>
        </row>
        <row r="3">
          <cell r="C3">
            <v>0</v>
          </cell>
          <cell r="D3">
            <v>1</v>
          </cell>
          <cell r="E3">
            <v>1</v>
          </cell>
        </row>
        <row r="4">
          <cell r="C4">
            <v>2</v>
          </cell>
          <cell r="D4">
            <v>1</v>
          </cell>
        </row>
        <row r="5">
          <cell r="C5">
            <v>2</v>
          </cell>
          <cell r="D5">
            <v>2</v>
          </cell>
        </row>
        <row r="6">
          <cell r="C6">
            <v>0</v>
          </cell>
          <cell r="D6">
            <v>0</v>
          </cell>
        </row>
        <row r="7">
          <cell r="C7">
            <v>0</v>
          </cell>
          <cell r="D7">
            <v>0</v>
          </cell>
        </row>
      </sheetData>
      <sheetData sheetId="4">
        <row r="2">
          <cell r="C2">
            <v>5</v>
          </cell>
          <cell r="D2">
            <v>6</v>
          </cell>
          <cell r="E2">
            <v>1</v>
          </cell>
          <cell r="T2">
            <v>0.53333333333333333</v>
          </cell>
          <cell r="U2">
            <v>0.66666666666666674</v>
          </cell>
          <cell r="V2">
            <v>0.13333333333333341</v>
          </cell>
        </row>
        <row r="3">
          <cell r="C3">
            <v>11</v>
          </cell>
          <cell r="D3">
            <v>14</v>
          </cell>
          <cell r="E3">
            <v>4</v>
          </cell>
        </row>
        <row r="4">
          <cell r="C4">
            <v>10</v>
          </cell>
          <cell r="D4">
            <v>7</v>
          </cell>
          <cell r="E4">
            <v>1</v>
          </cell>
        </row>
        <row r="5">
          <cell r="C5">
            <v>3</v>
          </cell>
          <cell r="D5">
            <v>3</v>
          </cell>
          <cell r="E5">
            <v>1</v>
          </cell>
        </row>
        <row r="6">
          <cell r="C6">
            <v>1</v>
          </cell>
          <cell r="D6">
            <v>0</v>
          </cell>
        </row>
        <row r="7">
          <cell r="C7">
            <v>0</v>
          </cell>
          <cell r="D7">
            <v>0</v>
          </cell>
        </row>
      </sheetData>
      <sheetData sheetId="5">
        <row r="2">
          <cell r="C2">
            <v>2</v>
          </cell>
          <cell r="D2">
            <v>5</v>
          </cell>
          <cell r="E2">
            <v>3</v>
          </cell>
          <cell r="T2">
            <v>0.41176470588235292</v>
          </cell>
          <cell r="U2">
            <v>0.52941176470588236</v>
          </cell>
          <cell r="V2">
            <v>0.11764705882352944</v>
          </cell>
        </row>
        <row r="3">
          <cell r="C3">
            <v>5</v>
          </cell>
          <cell r="D3">
            <v>4</v>
          </cell>
          <cell r="E3">
            <v>1</v>
          </cell>
        </row>
        <row r="4">
          <cell r="C4">
            <v>6</v>
          </cell>
          <cell r="D4">
            <v>4</v>
          </cell>
        </row>
        <row r="5">
          <cell r="C5">
            <v>3</v>
          </cell>
          <cell r="D5">
            <v>3</v>
          </cell>
        </row>
        <row r="6">
          <cell r="C6">
            <v>0</v>
          </cell>
          <cell r="D6">
            <v>0</v>
          </cell>
        </row>
        <row r="7">
          <cell r="C7">
            <v>1</v>
          </cell>
          <cell r="D7">
            <v>1</v>
          </cell>
        </row>
      </sheetData>
      <sheetData sheetId="6">
        <row r="2">
          <cell r="C2">
            <v>19</v>
          </cell>
          <cell r="D2">
            <v>27</v>
          </cell>
          <cell r="E2">
            <v>8</v>
          </cell>
          <cell r="T2">
            <v>0.65346534653465349</v>
          </cell>
          <cell r="U2">
            <v>0.70297029702970293</v>
          </cell>
          <cell r="V2">
            <v>4.9504950495049438E-2</v>
          </cell>
        </row>
        <row r="3">
          <cell r="C3">
            <v>47</v>
          </cell>
          <cell r="D3">
            <v>44</v>
          </cell>
          <cell r="E3">
            <v>5</v>
          </cell>
        </row>
        <row r="4">
          <cell r="C4">
            <v>25</v>
          </cell>
          <cell r="D4">
            <v>22</v>
          </cell>
          <cell r="E4">
            <v>2</v>
          </cell>
        </row>
        <row r="5">
          <cell r="C5">
            <v>6</v>
          </cell>
          <cell r="D5">
            <v>4</v>
          </cell>
        </row>
        <row r="6">
          <cell r="C6">
            <v>1</v>
          </cell>
          <cell r="D6">
            <v>1</v>
          </cell>
        </row>
        <row r="7">
          <cell r="C7">
            <v>3</v>
          </cell>
          <cell r="D7">
            <v>3</v>
          </cell>
        </row>
      </sheetData>
      <sheetData sheetId="7">
        <row r="2">
          <cell r="C2">
            <v>11</v>
          </cell>
          <cell r="D2">
            <v>11</v>
          </cell>
          <cell r="E2">
            <v>1</v>
          </cell>
          <cell r="T2">
            <v>0.65909090909090917</v>
          </cell>
          <cell r="U2">
            <v>0.70454545454545459</v>
          </cell>
          <cell r="V2">
            <v>4.5454545454545414E-2</v>
          </cell>
        </row>
        <row r="3">
          <cell r="C3">
            <v>18</v>
          </cell>
          <cell r="D3">
            <v>20</v>
          </cell>
          <cell r="E3">
            <v>2</v>
          </cell>
          <cell r="F3">
            <v>1</v>
          </cell>
        </row>
        <row r="4">
          <cell r="C4">
            <v>10</v>
          </cell>
          <cell r="D4">
            <v>11</v>
          </cell>
          <cell r="E4">
            <v>3</v>
          </cell>
        </row>
        <row r="5">
          <cell r="C5">
            <v>5</v>
          </cell>
          <cell r="D5">
            <v>2</v>
          </cell>
        </row>
        <row r="6">
          <cell r="C6">
            <v>0</v>
          </cell>
          <cell r="D6">
            <v>0</v>
          </cell>
        </row>
        <row r="7">
          <cell r="C7">
            <v>0</v>
          </cell>
          <cell r="D7">
            <v>0</v>
          </cell>
        </row>
      </sheetData>
      <sheetData sheetId="8">
        <row r="2">
          <cell r="C2">
            <v>8</v>
          </cell>
          <cell r="D2">
            <v>19</v>
          </cell>
          <cell r="E2">
            <v>11</v>
          </cell>
          <cell r="T2">
            <v>0.63934426229508201</v>
          </cell>
          <cell r="U2">
            <v>0.73770491803278682</v>
          </cell>
          <cell r="V2">
            <v>9.8360655737704805E-2</v>
          </cell>
        </row>
        <row r="3">
          <cell r="C3">
            <v>31</v>
          </cell>
          <cell r="D3">
            <v>26</v>
          </cell>
          <cell r="E3">
            <v>6</v>
          </cell>
        </row>
        <row r="4">
          <cell r="C4">
            <v>19</v>
          </cell>
          <cell r="D4">
            <v>14</v>
          </cell>
          <cell r="E4">
            <v>1</v>
          </cell>
        </row>
        <row r="5">
          <cell r="C5">
            <v>2</v>
          </cell>
          <cell r="D5">
            <v>1</v>
          </cell>
        </row>
        <row r="6">
          <cell r="C6">
            <v>1</v>
          </cell>
          <cell r="D6">
            <v>1</v>
          </cell>
        </row>
        <row r="7">
          <cell r="C7">
            <v>0</v>
          </cell>
          <cell r="D7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oversikt"/>
      <sheetName val="GEO"/>
      <sheetName val="FAI"/>
      <sheetName val="AST"/>
      <sheetName val="FYS"/>
      <sheetName val="KJM"/>
      <sheetName val="IFI"/>
      <sheetName val="MI"/>
      <sheetName val="IBV"/>
      <sheetName val="GEO5960 og GEO5930"/>
      <sheetName val="FRM5945"/>
      <sheetName val="AST5960 og AST5930"/>
      <sheetName val="ELD5960 og ELD5930"/>
      <sheetName val="FYS5960 og FYS5930"/>
      <sheetName val="MENA5960"/>
      <sheetName val="PGP5960"/>
      <sheetName val="KJM5960 og KJM5930"/>
      <sheetName val="ENT5930"/>
      <sheetName val="INF5960 og INF5930"/>
      <sheetName val="ITLED5930"/>
      <sheetName val="NSA5960 og NSA5930"/>
      <sheetName val="ANMAT5960 og ANMAT5930"/>
      <sheetName val="MAT5960 og MAT5930"/>
      <sheetName val="MOD5960 og MOD5930"/>
      <sheetName val="MEK5930L"/>
      <sheetName val="BIO5960"/>
      <sheetName val="MBV5960 og MBV5930"/>
      <sheetName val="BIO"/>
    </sheetNames>
    <sheetDataSet>
      <sheetData sheetId="0">
        <row r="2">
          <cell r="T2">
            <v>0.45283018867924529</v>
          </cell>
          <cell r="U2">
            <v>0.55974842767295596</v>
          </cell>
          <cell r="V2">
            <v>0.10691823899371067</v>
          </cell>
        </row>
      </sheetData>
      <sheetData sheetId="1">
        <row r="2">
          <cell r="C2">
            <v>4</v>
          </cell>
          <cell r="D2">
            <v>5</v>
          </cell>
          <cell r="E2">
            <v>1</v>
          </cell>
          <cell r="T2">
            <v>0.5</v>
          </cell>
          <cell r="U2">
            <v>0.55555555555555558</v>
          </cell>
          <cell r="V2">
            <v>5.555555555555558E-2</v>
          </cell>
        </row>
        <row r="3">
          <cell r="C3">
            <v>5</v>
          </cell>
          <cell r="D3">
            <v>5</v>
          </cell>
          <cell r="E3">
            <v>1</v>
          </cell>
        </row>
        <row r="4">
          <cell r="C4">
            <v>7</v>
          </cell>
          <cell r="D4">
            <v>6</v>
          </cell>
        </row>
        <row r="5">
          <cell r="C5">
            <v>2</v>
          </cell>
          <cell r="D5">
            <v>2</v>
          </cell>
        </row>
        <row r="6">
          <cell r="C6">
            <v>0</v>
          </cell>
          <cell r="D6">
            <v>0</v>
          </cell>
        </row>
        <row r="7">
          <cell r="C7">
            <v>0</v>
          </cell>
          <cell r="D7">
            <v>0</v>
          </cell>
        </row>
      </sheetData>
      <sheetData sheetId="2">
        <row r="2">
          <cell r="C2">
            <v>0</v>
          </cell>
          <cell r="D2">
            <v>0</v>
          </cell>
          <cell r="T2">
            <v>0.1</v>
          </cell>
          <cell r="U2">
            <v>0.1</v>
          </cell>
          <cell r="V2">
            <v>0</v>
          </cell>
        </row>
        <row r="3">
          <cell r="C3">
            <v>1</v>
          </cell>
          <cell r="D3">
            <v>1</v>
          </cell>
        </row>
        <row r="4">
          <cell r="C4">
            <v>6</v>
          </cell>
          <cell r="D4">
            <v>6</v>
          </cell>
        </row>
        <row r="5">
          <cell r="C5">
            <v>1</v>
          </cell>
          <cell r="D5">
            <v>1</v>
          </cell>
        </row>
        <row r="6">
          <cell r="C6">
            <v>1</v>
          </cell>
          <cell r="D6">
            <v>1</v>
          </cell>
        </row>
        <row r="7">
          <cell r="C7">
            <v>1</v>
          </cell>
          <cell r="D7">
            <v>1</v>
          </cell>
        </row>
      </sheetData>
      <sheetData sheetId="3">
        <row r="2">
          <cell r="C2">
            <v>1</v>
          </cell>
          <cell r="D2">
            <v>1</v>
          </cell>
          <cell r="T2">
            <v>0.5</v>
          </cell>
          <cell r="U2">
            <v>0.5</v>
          </cell>
          <cell r="V2">
            <v>0</v>
          </cell>
        </row>
        <row r="3">
          <cell r="C3">
            <v>0</v>
          </cell>
          <cell r="D3">
            <v>0</v>
          </cell>
        </row>
        <row r="4">
          <cell r="C4">
            <v>0</v>
          </cell>
          <cell r="D4">
            <v>0</v>
          </cell>
        </row>
        <row r="5">
          <cell r="C5">
            <v>1</v>
          </cell>
          <cell r="D5">
            <v>1</v>
          </cell>
        </row>
        <row r="6">
          <cell r="C6">
            <v>0</v>
          </cell>
          <cell r="D6">
            <v>0</v>
          </cell>
        </row>
        <row r="7">
          <cell r="C7">
            <v>0</v>
          </cell>
          <cell r="D7">
            <v>0</v>
          </cell>
        </row>
      </sheetData>
      <sheetData sheetId="4">
        <row r="2">
          <cell r="C2">
            <v>1</v>
          </cell>
          <cell r="D2">
            <v>1</v>
          </cell>
          <cell r="T2">
            <v>0.22222222222222221</v>
          </cell>
          <cell r="U2">
            <v>0.44444444444444442</v>
          </cell>
          <cell r="V2">
            <v>0.22222222222222221</v>
          </cell>
        </row>
        <row r="3">
          <cell r="C3">
            <v>1</v>
          </cell>
          <cell r="D3">
            <v>3</v>
          </cell>
          <cell r="E3">
            <v>2</v>
          </cell>
        </row>
        <row r="4">
          <cell r="C4">
            <v>4</v>
          </cell>
          <cell r="D4">
            <v>3</v>
          </cell>
          <cell r="E4">
            <v>1</v>
          </cell>
        </row>
        <row r="5">
          <cell r="C5">
            <v>2</v>
          </cell>
          <cell r="D5">
            <v>1</v>
          </cell>
        </row>
        <row r="6">
          <cell r="C6">
            <v>0</v>
          </cell>
          <cell r="D6">
            <v>0</v>
          </cell>
        </row>
        <row r="7">
          <cell r="C7">
            <v>1</v>
          </cell>
          <cell r="D7">
            <v>1</v>
          </cell>
        </row>
      </sheetData>
      <sheetData sheetId="5">
        <row r="2">
          <cell r="C2">
            <v>0</v>
          </cell>
          <cell r="D2">
            <v>1</v>
          </cell>
          <cell r="E2">
            <v>1</v>
          </cell>
          <cell r="T2">
            <v>0.33333333333333331</v>
          </cell>
          <cell r="U2">
            <v>0.33333333333333331</v>
          </cell>
          <cell r="V2">
            <v>0</v>
          </cell>
        </row>
        <row r="3">
          <cell r="C3">
            <v>1</v>
          </cell>
          <cell r="D3">
            <v>0</v>
          </cell>
        </row>
        <row r="4">
          <cell r="C4">
            <v>0</v>
          </cell>
          <cell r="D4">
            <v>0</v>
          </cell>
        </row>
        <row r="5">
          <cell r="C5">
            <v>1</v>
          </cell>
          <cell r="D5">
            <v>1</v>
          </cell>
        </row>
        <row r="6">
          <cell r="C6">
            <v>0</v>
          </cell>
          <cell r="D6">
            <v>0</v>
          </cell>
        </row>
        <row r="7">
          <cell r="C7">
            <v>1</v>
          </cell>
          <cell r="D7">
            <v>1</v>
          </cell>
        </row>
      </sheetData>
      <sheetData sheetId="6">
        <row r="2">
          <cell r="C2">
            <v>7</v>
          </cell>
          <cell r="D2">
            <v>11</v>
          </cell>
          <cell r="E2">
            <v>2</v>
          </cell>
          <cell r="T2">
            <v>0.41269841269841268</v>
          </cell>
          <cell r="U2">
            <v>0.53968253968253965</v>
          </cell>
          <cell r="V2">
            <v>0.12698412698412698</v>
          </cell>
        </row>
        <row r="3">
          <cell r="C3">
            <v>19</v>
          </cell>
          <cell r="D3">
            <v>23</v>
          </cell>
          <cell r="E3">
            <v>6</v>
          </cell>
        </row>
        <row r="4">
          <cell r="C4">
            <v>24</v>
          </cell>
          <cell r="D4">
            <v>19</v>
          </cell>
          <cell r="E4">
            <v>2</v>
          </cell>
        </row>
        <row r="5">
          <cell r="C5">
            <v>9</v>
          </cell>
          <cell r="D5">
            <v>8</v>
          </cell>
          <cell r="E5">
            <v>2</v>
          </cell>
        </row>
        <row r="6">
          <cell r="C6">
            <v>2</v>
          </cell>
          <cell r="D6">
            <v>0</v>
          </cell>
        </row>
        <row r="7">
          <cell r="C7">
            <v>2</v>
          </cell>
          <cell r="D7">
            <v>1</v>
          </cell>
        </row>
      </sheetData>
      <sheetData sheetId="7">
        <row r="2">
          <cell r="C2">
            <v>6</v>
          </cell>
          <cell r="D2">
            <v>6</v>
          </cell>
          <cell r="T2">
            <v>0.73684210526315785</v>
          </cell>
          <cell r="U2">
            <v>0.73684210526315785</v>
          </cell>
          <cell r="V2">
            <v>0</v>
          </cell>
        </row>
        <row r="3">
          <cell r="C3">
            <v>8</v>
          </cell>
          <cell r="D3">
            <v>8</v>
          </cell>
        </row>
        <row r="4">
          <cell r="C4">
            <v>3</v>
          </cell>
          <cell r="D4">
            <v>4</v>
          </cell>
          <cell r="E4">
            <v>1</v>
          </cell>
        </row>
        <row r="5">
          <cell r="C5">
            <v>1</v>
          </cell>
          <cell r="D5">
            <v>0</v>
          </cell>
        </row>
        <row r="6">
          <cell r="C6">
            <v>1</v>
          </cell>
          <cell r="D6">
            <v>1</v>
          </cell>
        </row>
        <row r="7">
          <cell r="C7">
            <v>0</v>
          </cell>
          <cell r="D7">
            <v>0</v>
          </cell>
        </row>
      </sheetData>
      <sheetData sheetId="8">
        <row r="2">
          <cell r="C2">
            <v>3</v>
          </cell>
          <cell r="D2">
            <v>4</v>
          </cell>
          <cell r="E2">
            <v>1</v>
          </cell>
          <cell r="T2">
            <v>0.51428571428571423</v>
          </cell>
          <cell r="U2">
            <v>0.68571428571428572</v>
          </cell>
          <cell r="V2">
            <v>0.17142857142857149</v>
          </cell>
        </row>
        <row r="3">
          <cell r="C3">
            <v>15</v>
          </cell>
          <cell r="D3">
            <v>20</v>
          </cell>
          <cell r="E3">
            <v>6</v>
          </cell>
        </row>
        <row r="4">
          <cell r="C4">
            <v>15</v>
          </cell>
          <cell r="D4">
            <v>10</v>
          </cell>
          <cell r="E4">
            <v>1</v>
          </cell>
        </row>
        <row r="5">
          <cell r="C5">
            <v>2</v>
          </cell>
          <cell r="D5">
            <v>1</v>
          </cell>
        </row>
        <row r="6">
          <cell r="C6">
            <v>0</v>
          </cell>
          <cell r="D6">
            <v>0</v>
          </cell>
        </row>
        <row r="7">
          <cell r="C7">
            <v>0</v>
          </cell>
          <cell r="D7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oversikt"/>
      <sheetName val="KJM"/>
      <sheetName val="GEO"/>
      <sheetName val="FYS"/>
      <sheetName val="AST"/>
      <sheetName val="FAI"/>
      <sheetName val="BIO"/>
      <sheetName val="MI"/>
      <sheetName val="IFI"/>
      <sheetName val="ANMAT5960 og ANMAT5930"/>
      <sheetName val="AST5960 og AST5930"/>
      <sheetName val="BIO5960"/>
      <sheetName val="ELD5960 og ELD5930"/>
      <sheetName val="ENT5930"/>
      <sheetName val="FYS5960 og FYS5930"/>
      <sheetName val="GEO5960 og GEO5930"/>
      <sheetName val="INF5960 og INF5930"/>
      <sheetName val="ITLED5930"/>
      <sheetName val="KJM5960 og KJM5930"/>
      <sheetName val="MAT5960 og MAT5930"/>
      <sheetName val="MBV5960 og MBV5930"/>
      <sheetName val="MENA5960"/>
      <sheetName val="MOD5960 og MOD5930"/>
      <sheetName val="NSA5960 og NSA5930"/>
      <sheetName val="PGP5960"/>
      <sheetName val="FRM5945"/>
      <sheetName val="MEK5930L"/>
    </sheetNames>
    <sheetDataSet>
      <sheetData sheetId="0">
        <row r="2">
          <cell r="T2">
            <v>0.53869047619047616</v>
          </cell>
          <cell r="U2">
            <v>0.65476190476190477</v>
          </cell>
          <cell r="V2">
            <v>0.1160714285714286</v>
          </cell>
        </row>
      </sheetData>
      <sheetData sheetId="1">
        <row r="2">
          <cell r="C2">
            <v>2</v>
          </cell>
          <cell r="D2">
            <v>6</v>
          </cell>
          <cell r="E2">
            <v>4</v>
          </cell>
          <cell r="T2">
            <v>0.4</v>
          </cell>
          <cell r="U2">
            <v>0.60000000000000009</v>
          </cell>
          <cell r="V2">
            <v>0.20000000000000007</v>
          </cell>
        </row>
        <row r="3">
          <cell r="C3">
            <v>4</v>
          </cell>
          <cell r="D3">
            <v>3</v>
          </cell>
          <cell r="E3">
            <v>3</v>
          </cell>
        </row>
        <row r="4">
          <cell r="C4">
            <v>6</v>
          </cell>
          <cell r="D4">
            <v>4</v>
          </cell>
          <cell r="E4">
            <v>1</v>
          </cell>
        </row>
        <row r="5">
          <cell r="C5">
            <v>1</v>
          </cell>
          <cell r="D5">
            <v>1</v>
          </cell>
          <cell r="E5">
            <v>1</v>
          </cell>
        </row>
        <row r="6">
          <cell r="C6">
            <v>1</v>
          </cell>
          <cell r="D6">
            <v>0</v>
          </cell>
          <cell r="E6">
            <v>0</v>
          </cell>
        </row>
        <row r="7">
          <cell r="C7">
            <v>1</v>
          </cell>
          <cell r="D7">
            <v>0</v>
          </cell>
          <cell r="E7">
            <v>0</v>
          </cell>
        </row>
      </sheetData>
      <sheetData sheetId="2">
        <row r="2">
          <cell r="C2">
            <v>11</v>
          </cell>
          <cell r="D2">
            <v>14</v>
          </cell>
          <cell r="E2">
            <v>3</v>
          </cell>
          <cell r="T2">
            <v>0.63043478260869568</v>
          </cell>
          <cell r="U2">
            <v>0.65217391304347827</v>
          </cell>
          <cell r="V2">
            <v>2.1739130434782594E-2</v>
          </cell>
        </row>
        <row r="3">
          <cell r="C3">
            <v>18</v>
          </cell>
          <cell r="D3">
            <v>16</v>
          </cell>
          <cell r="E3">
            <v>2</v>
          </cell>
        </row>
        <row r="4">
          <cell r="C4">
            <v>13</v>
          </cell>
          <cell r="D4">
            <v>12</v>
          </cell>
          <cell r="E4">
            <v>1</v>
          </cell>
          <cell r="F4">
            <v>1</v>
          </cell>
        </row>
        <row r="5">
          <cell r="C5">
            <v>2</v>
          </cell>
          <cell r="D5">
            <v>3</v>
          </cell>
          <cell r="E5">
            <v>0</v>
          </cell>
        </row>
        <row r="6">
          <cell r="C6">
            <v>1</v>
          </cell>
          <cell r="D6">
            <v>0</v>
          </cell>
          <cell r="E6">
            <v>0</v>
          </cell>
        </row>
        <row r="7">
          <cell r="C7">
            <v>1</v>
          </cell>
          <cell r="D7">
            <v>1</v>
          </cell>
          <cell r="E7">
            <v>0</v>
          </cell>
        </row>
      </sheetData>
      <sheetData sheetId="3">
        <row r="2">
          <cell r="C2">
            <v>9</v>
          </cell>
          <cell r="D2">
            <v>10</v>
          </cell>
          <cell r="E2">
            <v>1</v>
          </cell>
          <cell r="T2">
            <v>0.70270270270270274</v>
          </cell>
          <cell r="U2">
            <v>0.7567567567567568</v>
          </cell>
          <cell r="V2">
            <v>5.4054054054054057E-2</v>
          </cell>
        </row>
        <row r="3">
          <cell r="C3">
            <v>17</v>
          </cell>
          <cell r="D3">
            <v>18</v>
          </cell>
          <cell r="E3">
            <v>2</v>
          </cell>
        </row>
        <row r="4">
          <cell r="C4">
            <v>4</v>
          </cell>
          <cell r="D4">
            <v>4</v>
          </cell>
          <cell r="E4">
            <v>2</v>
          </cell>
        </row>
        <row r="5">
          <cell r="C5">
            <v>5</v>
          </cell>
          <cell r="D5">
            <v>3</v>
          </cell>
          <cell r="E5">
            <v>0</v>
          </cell>
        </row>
        <row r="6">
          <cell r="C6">
            <v>1</v>
          </cell>
          <cell r="D6">
            <v>1</v>
          </cell>
          <cell r="E6">
            <v>0</v>
          </cell>
        </row>
        <row r="7">
          <cell r="C7">
            <v>1</v>
          </cell>
          <cell r="D7">
            <v>1</v>
          </cell>
          <cell r="E7">
            <v>0</v>
          </cell>
        </row>
      </sheetData>
      <sheetData sheetId="4">
        <row r="2">
          <cell r="C2">
            <v>2</v>
          </cell>
          <cell r="D2">
            <v>4</v>
          </cell>
          <cell r="E2">
            <v>2</v>
          </cell>
          <cell r="T2">
            <v>0.71428571428571419</v>
          </cell>
          <cell r="U2">
            <v>0.71428571428571419</v>
          </cell>
          <cell r="V2">
            <v>0</v>
          </cell>
        </row>
        <row r="3">
          <cell r="C3">
            <v>3</v>
          </cell>
          <cell r="D3">
            <v>1</v>
          </cell>
          <cell r="E3">
            <v>0</v>
          </cell>
        </row>
        <row r="4">
          <cell r="C4">
            <v>2</v>
          </cell>
          <cell r="D4">
            <v>2</v>
          </cell>
        </row>
        <row r="5">
          <cell r="C5">
            <v>0</v>
          </cell>
          <cell r="D5">
            <v>0</v>
          </cell>
        </row>
        <row r="6">
          <cell r="C6">
            <v>0</v>
          </cell>
          <cell r="D6">
            <v>0</v>
          </cell>
        </row>
        <row r="7">
          <cell r="C7">
            <v>0</v>
          </cell>
          <cell r="D7">
            <v>0</v>
          </cell>
        </row>
      </sheetData>
      <sheetData sheetId="5">
        <row r="2">
          <cell r="C2">
            <v>4</v>
          </cell>
          <cell r="D2">
            <v>5</v>
          </cell>
          <cell r="E2">
            <v>1</v>
          </cell>
          <cell r="T2">
            <v>0.28000000000000003</v>
          </cell>
          <cell r="U2">
            <v>0.52</v>
          </cell>
          <cell r="V2">
            <v>0.24</v>
          </cell>
        </row>
        <row r="3">
          <cell r="C3">
            <v>10</v>
          </cell>
          <cell r="D3">
            <v>21</v>
          </cell>
          <cell r="E3">
            <v>12</v>
          </cell>
        </row>
        <row r="4">
          <cell r="C4">
            <v>28</v>
          </cell>
          <cell r="D4">
            <v>20</v>
          </cell>
          <cell r="E4">
            <v>3</v>
          </cell>
          <cell r="F4">
            <v>0</v>
          </cell>
        </row>
        <row r="5">
          <cell r="C5">
            <v>7</v>
          </cell>
          <cell r="D5">
            <v>4</v>
          </cell>
          <cell r="E5">
            <v>1</v>
          </cell>
          <cell r="F5">
            <v>0</v>
          </cell>
        </row>
        <row r="6">
          <cell r="C6">
            <v>1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</row>
      </sheetData>
      <sheetData sheetId="6">
        <row r="2">
          <cell r="C2">
            <v>5</v>
          </cell>
          <cell r="D2">
            <v>9</v>
          </cell>
          <cell r="E2">
            <v>4</v>
          </cell>
          <cell r="T2">
            <v>0.45238095238095233</v>
          </cell>
          <cell r="U2">
            <v>0.61904761904761907</v>
          </cell>
          <cell r="V2">
            <v>0.16666666666666674</v>
          </cell>
        </row>
        <row r="3">
          <cell r="C3">
            <v>14</v>
          </cell>
          <cell r="D3">
            <v>17</v>
          </cell>
          <cell r="E3">
            <v>7</v>
          </cell>
        </row>
        <row r="4">
          <cell r="C4">
            <v>20</v>
          </cell>
          <cell r="D4">
            <v>14</v>
          </cell>
          <cell r="E4">
            <v>1</v>
          </cell>
        </row>
        <row r="5">
          <cell r="C5">
            <v>3</v>
          </cell>
          <cell r="D5">
            <v>2</v>
          </cell>
          <cell r="E5">
            <v>0</v>
          </cell>
        </row>
        <row r="6">
          <cell r="C6">
            <v>0</v>
          </cell>
          <cell r="D6">
            <v>0</v>
          </cell>
          <cell r="E6">
            <v>0</v>
          </cell>
        </row>
        <row r="7">
          <cell r="C7">
            <v>0</v>
          </cell>
          <cell r="D7">
            <v>0</v>
          </cell>
          <cell r="E7">
            <v>0</v>
          </cell>
        </row>
      </sheetData>
      <sheetData sheetId="7">
        <row r="2">
          <cell r="C2">
            <v>9</v>
          </cell>
          <cell r="D2">
            <v>12</v>
          </cell>
          <cell r="E2">
            <v>3</v>
          </cell>
          <cell r="T2">
            <v>0.63636363636363635</v>
          </cell>
          <cell r="U2">
            <v>0.72727272727272729</v>
          </cell>
          <cell r="V2">
            <v>9.0909090909090939E-2</v>
          </cell>
        </row>
        <row r="3">
          <cell r="C3">
            <v>12</v>
          </cell>
          <cell r="D3">
            <v>12</v>
          </cell>
          <cell r="E3">
            <v>3</v>
          </cell>
        </row>
        <row r="4">
          <cell r="C4">
            <v>10</v>
          </cell>
          <cell r="D4">
            <v>7</v>
          </cell>
          <cell r="E4">
            <v>0</v>
          </cell>
        </row>
        <row r="5">
          <cell r="C5">
            <v>1</v>
          </cell>
          <cell r="D5">
            <v>1</v>
          </cell>
          <cell r="E5">
            <v>0</v>
          </cell>
        </row>
        <row r="6">
          <cell r="C6">
            <v>1</v>
          </cell>
          <cell r="D6">
            <v>1</v>
          </cell>
          <cell r="E6">
            <v>0</v>
          </cell>
        </row>
        <row r="7">
          <cell r="C7">
            <v>0</v>
          </cell>
          <cell r="D7">
            <v>0</v>
          </cell>
          <cell r="E7">
            <v>0</v>
          </cell>
        </row>
      </sheetData>
      <sheetData sheetId="8">
        <row r="2">
          <cell r="C2">
            <v>12</v>
          </cell>
          <cell r="D2">
            <v>20</v>
          </cell>
          <cell r="E2">
            <v>8</v>
          </cell>
          <cell r="T2">
            <v>0.57547169811320753</v>
          </cell>
          <cell r="U2">
            <v>0.679245283018868</v>
          </cell>
          <cell r="V2">
            <v>0.10377358490566047</v>
          </cell>
        </row>
        <row r="3">
          <cell r="C3">
            <v>49</v>
          </cell>
          <cell r="D3">
            <v>52</v>
          </cell>
          <cell r="E3">
            <v>11</v>
          </cell>
        </row>
        <row r="4">
          <cell r="C4">
            <v>36</v>
          </cell>
          <cell r="D4">
            <v>27</v>
          </cell>
          <cell r="E4">
            <v>1</v>
          </cell>
        </row>
        <row r="5">
          <cell r="C5">
            <v>5</v>
          </cell>
          <cell r="D5">
            <v>3</v>
          </cell>
          <cell r="E5">
            <v>0</v>
          </cell>
        </row>
        <row r="6">
          <cell r="C6">
            <v>2</v>
          </cell>
          <cell r="D6">
            <v>2</v>
          </cell>
          <cell r="E6">
            <v>0</v>
          </cell>
        </row>
        <row r="7">
          <cell r="C7">
            <v>2</v>
          </cell>
          <cell r="D7">
            <v>2</v>
          </cell>
          <cell r="E7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opLeftCell="A13" workbookViewId="0">
      <selection activeCell="H35" sqref="H35"/>
    </sheetView>
  </sheetViews>
  <sheetFormatPr defaultRowHeight="15" x14ac:dyDescent="0.25"/>
  <cols>
    <col min="1" max="1" width="19.28515625" bestFit="1" customWidth="1"/>
    <col min="13" max="13" width="10.28515625" bestFit="1" customWidth="1"/>
    <col min="15" max="15" width="15" bestFit="1" customWidth="1"/>
    <col min="17" max="18" width="33.5703125" bestFit="1" customWidth="1"/>
  </cols>
  <sheetData>
    <row r="1" spans="1:19" x14ac:dyDescent="0.25">
      <c r="A1" t="s">
        <v>6</v>
      </c>
      <c r="B1" t="s">
        <v>5</v>
      </c>
      <c r="C1" t="s">
        <v>0</v>
      </c>
      <c r="D1" t="s">
        <v>1</v>
      </c>
      <c r="E1" s="1" t="s">
        <v>3</v>
      </c>
      <c r="F1" s="2" t="s">
        <v>2</v>
      </c>
      <c r="G1" t="s">
        <v>4</v>
      </c>
      <c r="L1" t="s">
        <v>6</v>
      </c>
      <c r="M1" t="s">
        <v>5</v>
      </c>
      <c r="N1" t="s">
        <v>19</v>
      </c>
      <c r="O1" t="s">
        <v>31</v>
      </c>
      <c r="Q1" s="4" t="s">
        <v>20</v>
      </c>
      <c r="R1" s="4" t="s">
        <v>21</v>
      </c>
      <c r="S1" s="4" t="s">
        <v>22</v>
      </c>
    </row>
    <row r="2" spans="1:19" x14ac:dyDescent="0.25">
      <c r="B2" t="s">
        <v>7</v>
      </c>
      <c r="C2">
        <f>KJM!C2+GEO!C2+FYS!C2+AST!C2+FAI!C2+BIO!C2+MI!C2+IFI!C2</f>
        <v>206</v>
      </c>
      <c r="D2">
        <f>KJM!D2+GEO!D2+FYS!D2+AST!D2+FAI!D2+BIO!D2+MI!D2+IFI!D2</f>
        <v>282</v>
      </c>
      <c r="E2">
        <f>KJM!E2+GEO!E2+FYS!E2+AST!E2+FAI!E2+BIO!E2+MI!E2+IFI!E2</f>
        <v>75</v>
      </c>
      <c r="F2">
        <f>KJM!F7+GEO!F2+FYS!F2+AST!F2+FAI!F2+BIO!F2+MI!F2+IFI!F2</f>
        <v>0</v>
      </c>
      <c r="M2" t="s">
        <v>7</v>
      </c>
      <c r="N2" s="3">
        <f>C2/C8</f>
        <v>0.15944272445820434</v>
      </c>
      <c r="O2" s="3">
        <f>D2/C8</f>
        <v>0.21826625386996903</v>
      </c>
      <c r="Q2" s="3">
        <f>N2+N3</f>
        <v>0.54334365325077405</v>
      </c>
      <c r="R2" s="3">
        <f>O2+O3</f>
        <v>0.63931888544891635</v>
      </c>
      <c r="S2" s="3">
        <f>R2-Q2</f>
        <v>9.5975232198142302E-2</v>
      </c>
    </row>
    <row r="3" spans="1:19" x14ac:dyDescent="0.25">
      <c r="B3" t="s">
        <v>8</v>
      </c>
      <c r="C3">
        <f>KJM!C3+GEO!C3+FYS!C3+AST!C3+FAI!C3+BIO!C3+MI!C3+IFI!C3</f>
        <v>496</v>
      </c>
      <c r="D3">
        <f>KJM!D3+GEO!D3+FYS!D3+AST!D3+FAI!D3+BIO!D3+MI!D3+IFI!D3</f>
        <v>544</v>
      </c>
      <c r="E3">
        <f>KJM!E3+GEO!E3+FYS!E3+AST!E3+FAI!E3+BIO!E3+MI!E3+IFI!E3</f>
        <v>124</v>
      </c>
      <c r="F3">
        <f>KJM!F3+GEO!F3+FYS!F3+AST!F3+FAI!F3+BIO!F3+MI!F3+IFI!F3</f>
        <v>1</v>
      </c>
      <c r="M3" t="s">
        <v>8</v>
      </c>
      <c r="N3" s="3">
        <f>C3/C8</f>
        <v>0.38390092879256965</v>
      </c>
      <c r="O3" s="3">
        <f>D3/C8</f>
        <v>0.42105263157894735</v>
      </c>
      <c r="R3" s="4"/>
    </row>
    <row r="4" spans="1:19" x14ac:dyDescent="0.25">
      <c r="B4" t="s">
        <v>9</v>
      </c>
      <c r="C4">
        <f>KJM!C4+GEO!C4+FYS!C4+AST!C4+FAI!C4+BIO!C4+MI!C4+IFI!C4</f>
        <v>429</v>
      </c>
      <c r="D4">
        <f>KJM!D4+GEO!D4+FYS!D4+AST!D4+FAI!D4+BIO!D4+MI!D4+IFI!D4</f>
        <v>338</v>
      </c>
      <c r="E4">
        <f>KJM!E4+GEO!E4+FYS!E4+AST!E4+FAI!E4+BIO!E4+MI!E4+IFI!E4</f>
        <v>37</v>
      </c>
      <c r="F4">
        <f>KJM!F4+GEO!F4+FYS!F4+AST!F4+FAI!F4+BIO!F4+MI!F4+IFI!F4</f>
        <v>3</v>
      </c>
      <c r="M4" t="s">
        <v>9</v>
      </c>
      <c r="N4" s="3">
        <f>C4/C8</f>
        <v>0.33204334365325078</v>
      </c>
      <c r="O4" s="3">
        <f>D4/C8</f>
        <v>0.26160990712074306</v>
      </c>
      <c r="P4" s="5"/>
      <c r="Q4" s="4"/>
      <c r="R4" s="4"/>
    </row>
    <row r="5" spans="1:19" x14ac:dyDescent="0.25">
      <c r="B5" t="s">
        <v>10</v>
      </c>
      <c r="C5">
        <f>KJM!C5+GEO!C5+FYS!C5+AST!C5+FAI!C5+BIO!C5+MI!C5+IFI!C5</f>
        <v>114</v>
      </c>
      <c r="D5">
        <f>KJM!D5+GEO!D5+FYS!D5+AST!D5+FAI!D5+BIO!D5+MI!D5+IFI!D5</f>
        <v>86</v>
      </c>
      <c r="E5">
        <f>KJM!E5+GEO!E5+FYS!E5+AST!E5+FAI!E5+BIO!E5+MI!E5+IFI!E5</f>
        <v>7</v>
      </c>
      <c r="F5">
        <f>KJM!F5+GEO!F5+FYS!F5+AST!F5+FAI!F5+BIO!F5+MI!F5+IFI!F5</f>
        <v>5</v>
      </c>
      <c r="M5" t="s">
        <v>10</v>
      </c>
      <c r="N5" s="3">
        <f>C5/C8</f>
        <v>8.8235294117647065E-2</v>
      </c>
      <c r="O5" s="3">
        <f>D5/C8</f>
        <v>6.6563467492260067E-2</v>
      </c>
      <c r="P5" s="5"/>
      <c r="Q5" s="4"/>
      <c r="R5" s="4"/>
    </row>
    <row r="6" spans="1:19" x14ac:dyDescent="0.25">
      <c r="B6" t="s">
        <v>11</v>
      </c>
      <c r="C6">
        <f>KJM!C6+GEO!C6+FYS!C6+AST!C6+FAI!C6+BIO!C6+MI!C6+IFI!C6</f>
        <v>28</v>
      </c>
      <c r="D6">
        <f>KJM!D6+GEO!D6+FYS!D6+AST!D6+FAI!D6+BIO!D6+MI!D6+IFI!D6</f>
        <v>21</v>
      </c>
      <c r="E6">
        <f>KJM!E6+GEO!E6+FYS!E6+AST!E6+FAI!E6+BIO!E6+MI!E6+IFI!E6</f>
        <v>1</v>
      </c>
      <c r="F6">
        <f>KJM!F6+GEO!F6+FYS!F6+AST!F6+FAI!F6+BIO!F6+MI!F6+IFI!F6</f>
        <v>1</v>
      </c>
      <c r="M6" t="s">
        <v>11</v>
      </c>
      <c r="N6" s="3">
        <f>C6/C8</f>
        <v>2.1671826625386997E-2</v>
      </c>
      <c r="O6" s="3">
        <f>D6/C8</f>
        <v>1.6253869969040248E-2</v>
      </c>
      <c r="P6" s="5"/>
      <c r="Q6" s="4"/>
      <c r="R6" s="4"/>
    </row>
    <row r="7" spans="1:19" x14ac:dyDescent="0.25">
      <c r="B7" t="s">
        <v>12</v>
      </c>
      <c r="C7">
        <f>KJM!C7+GEO!C7+FYS!C7+AST!C7+FAI!C7+BIO!C7+MI!C7+IFI!C7</f>
        <v>19</v>
      </c>
      <c r="D7">
        <f>KJM!D7+GEO!D7+FYS!D7+AST!D7+FAI!D7+BIO!D7+MI!D7+IFI!D7</f>
        <v>16</v>
      </c>
      <c r="E7">
        <f>KJM!E7+GEO!E7+FYS!E7+AST!E7+FAI!E7+BIO!E7+MI!E7+IFI!E7</f>
        <v>0</v>
      </c>
      <c r="F7">
        <f>KJM!F7+GEO!F7+FYS!F7+AST!F7+FAI!F7+BIO!F7+MI!F7+IFI!F7</f>
        <v>0</v>
      </c>
      <c r="M7" t="s">
        <v>12</v>
      </c>
      <c r="N7" s="3">
        <f>C7/C8</f>
        <v>1.4705882352941176E-2</v>
      </c>
      <c r="O7" s="3">
        <f>D7/C8</f>
        <v>1.238390092879257E-2</v>
      </c>
      <c r="P7" s="5"/>
      <c r="Q7" s="4"/>
      <c r="R7" s="4"/>
    </row>
    <row r="8" spans="1:19" x14ac:dyDescent="0.25">
      <c r="B8" t="s">
        <v>13</v>
      </c>
      <c r="C8">
        <f>SUM(C2:C7)</f>
        <v>1292</v>
      </c>
      <c r="E8">
        <f>SUM(E2:E7)</f>
        <v>244</v>
      </c>
      <c r="F8">
        <f>SUM(F2:F7)</f>
        <v>10</v>
      </c>
      <c r="M8" t="s">
        <v>13</v>
      </c>
      <c r="N8" s="3">
        <f>SUM(N2:N7)</f>
        <v>1.0000000000000002</v>
      </c>
    </row>
    <row r="15" spans="1:19" x14ac:dyDescent="0.25">
      <c r="A15" t="s">
        <v>23</v>
      </c>
      <c r="B15" t="s">
        <v>24</v>
      </c>
      <c r="C15" s="3">
        <f>[1]Totaloversikt!V2</f>
        <v>7.1661237785016318E-2</v>
      </c>
    </row>
    <row r="16" spans="1:19" x14ac:dyDescent="0.25">
      <c r="B16" t="s">
        <v>25</v>
      </c>
      <c r="C16" s="3">
        <f>[2]Totaloversikt!V2</f>
        <v>0.10144927536231885</v>
      </c>
    </row>
    <row r="17" spans="1:3" x14ac:dyDescent="0.25">
      <c r="B17" t="s">
        <v>26</v>
      </c>
      <c r="C17" s="3">
        <f>[3]Totaloversikt!V2</f>
        <v>9.0909090909090828E-2</v>
      </c>
    </row>
    <row r="18" spans="1:3" x14ac:dyDescent="0.25">
      <c r="B18" t="s">
        <v>27</v>
      </c>
      <c r="C18" s="3">
        <f>[4]Totaloversikt!V2</f>
        <v>0.10691823899371067</v>
      </c>
    </row>
    <row r="19" spans="1:3" x14ac:dyDescent="0.25">
      <c r="B19" t="s">
        <v>28</v>
      </c>
      <c r="C19" s="3">
        <f>[5]Totaloversikt!V2</f>
        <v>0.1160714285714286</v>
      </c>
    </row>
    <row r="21" spans="1:3" x14ac:dyDescent="0.25">
      <c r="A21" t="s">
        <v>29</v>
      </c>
      <c r="B21" t="s">
        <v>24</v>
      </c>
      <c r="C21" s="3">
        <f>[1]Totaloversikt!T2</f>
        <v>0.57003257328990231</v>
      </c>
    </row>
    <row r="22" spans="1:3" x14ac:dyDescent="0.25">
      <c r="B22" t="s">
        <v>25</v>
      </c>
      <c r="C22" s="3">
        <f>[2]Totaloversikt!T2</f>
        <v>0.52898550724637672</v>
      </c>
    </row>
    <row r="23" spans="1:3" x14ac:dyDescent="0.25">
      <c r="B23" t="s">
        <v>26</v>
      </c>
      <c r="C23" s="3">
        <f>[3]Totaloversikt!T2</f>
        <v>0.57102272727272729</v>
      </c>
    </row>
    <row r="24" spans="1:3" x14ac:dyDescent="0.25">
      <c r="B24" t="s">
        <v>27</v>
      </c>
      <c r="C24" s="3">
        <f>[4]Totaloversikt!T2</f>
        <v>0.45283018867924529</v>
      </c>
    </row>
    <row r="25" spans="1:3" x14ac:dyDescent="0.25">
      <c r="B25" t="s">
        <v>28</v>
      </c>
      <c r="C25" s="3">
        <f>[5]Totaloversikt!T2</f>
        <v>0.53869047619047616</v>
      </c>
    </row>
    <row r="27" spans="1:3" x14ac:dyDescent="0.25">
      <c r="A27" t="s">
        <v>30</v>
      </c>
      <c r="B27" t="s">
        <v>24</v>
      </c>
      <c r="C27" s="3">
        <f>[1]Totaloversikt!U2</f>
        <v>0.64169381107491863</v>
      </c>
    </row>
    <row r="28" spans="1:3" x14ac:dyDescent="0.25">
      <c r="B28" t="s">
        <v>25</v>
      </c>
      <c r="C28" s="3">
        <f>[2]Totaloversikt!U2</f>
        <v>0.63043478260869557</v>
      </c>
    </row>
    <row r="29" spans="1:3" x14ac:dyDescent="0.25">
      <c r="B29" t="s">
        <v>26</v>
      </c>
      <c r="C29" s="3">
        <f>[3]Totaloversikt!U2</f>
        <v>0.66193181818181812</v>
      </c>
    </row>
    <row r="30" spans="1:3" x14ac:dyDescent="0.25">
      <c r="B30" t="s">
        <v>27</v>
      </c>
      <c r="C30" s="3">
        <f>[4]Totaloversikt!U2</f>
        <v>0.55974842767295596</v>
      </c>
    </row>
    <row r="31" spans="1:3" x14ac:dyDescent="0.25">
      <c r="B31" t="s">
        <v>28</v>
      </c>
      <c r="C31" s="3">
        <f>[5]Totaloversikt!U2</f>
        <v>0.65476190476190477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opLeftCell="B1" workbookViewId="0">
      <selection activeCell="F14" sqref="F14"/>
    </sheetView>
  </sheetViews>
  <sheetFormatPr defaultRowHeight="15" x14ac:dyDescent="0.25"/>
  <cols>
    <col min="2" max="2" width="19.28515625" bestFit="1" customWidth="1"/>
    <col min="17" max="18" width="33.5703125" bestFit="1" customWidth="1"/>
  </cols>
  <sheetData>
    <row r="1" spans="1:19" x14ac:dyDescent="0.25">
      <c r="A1" t="s">
        <v>6</v>
      </c>
      <c r="B1" t="s">
        <v>5</v>
      </c>
      <c r="C1" t="s">
        <v>0</v>
      </c>
      <c r="D1" t="s">
        <v>1</v>
      </c>
      <c r="E1" s="1" t="s">
        <v>3</v>
      </c>
      <c r="F1" s="2" t="s">
        <v>2</v>
      </c>
      <c r="G1" t="s">
        <v>4</v>
      </c>
      <c r="L1" t="s">
        <v>6</v>
      </c>
      <c r="M1" t="s">
        <v>5</v>
      </c>
      <c r="N1" t="s">
        <v>19</v>
      </c>
      <c r="O1" t="s">
        <v>31</v>
      </c>
      <c r="P1" s="4"/>
      <c r="Q1" s="4" t="s">
        <v>20</v>
      </c>
      <c r="R1" s="4" t="s">
        <v>21</v>
      </c>
      <c r="S1" s="4" t="s">
        <v>22</v>
      </c>
    </row>
    <row r="2" spans="1:19" x14ac:dyDescent="0.25">
      <c r="B2" t="s">
        <v>7</v>
      </c>
      <c r="C2">
        <f>[1]KJM!C2+[2]KJM!C2+[3]KJM!C2+[4]KJM!C2+[5]KJM!C2</f>
        <v>5</v>
      </c>
      <c r="D2">
        <f>[1]KJM!D2+[2]KJM!D2+[3]KJM!D2+[4]KJM!D2+[5]KJM!D2</f>
        <v>16</v>
      </c>
      <c r="E2">
        <f>[1]KJM!E2+[2]KJM!E2+[3]KJM!E2+[4]KJM!E2+[5]KJM!E2</f>
        <v>11</v>
      </c>
      <c r="G2" t="s">
        <v>18</v>
      </c>
      <c r="M2" t="s">
        <v>7</v>
      </c>
      <c r="N2" s="3">
        <f>C2/C8</f>
        <v>8.3333333333333329E-2</v>
      </c>
      <c r="O2" s="3">
        <f>D2/C8</f>
        <v>0.26666666666666666</v>
      </c>
      <c r="P2" s="4"/>
      <c r="Q2" s="3">
        <f>N2+N3</f>
        <v>0.39999999999999997</v>
      </c>
      <c r="R2" s="3">
        <f>O2+O3</f>
        <v>0.53333333333333333</v>
      </c>
      <c r="S2" s="3">
        <f>R2-Q2</f>
        <v>0.13333333333333336</v>
      </c>
    </row>
    <row r="3" spans="1:19" x14ac:dyDescent="0.25">
      <c r="B3" t="s">
        <v>8</v>
      </c>
      <c r="C3">
        <f>[1]KJM!C3+[2]KJM!C3+[3]KJM!C3+[4]KJM!C3+[5]KJM!C3</f>
        <v>19</v>
      </c>
      <c r="D3">
        <f>[1]KJM!D3+[2]KJM!D3+[3]KJM!D3+[4]KJM!D3+[5]KJM!D3</f>
        <v>16</v>
      </c>
      <c r="E3">
        <f>[1]KJM!E3+[2]KJM!E3+[3]KJM!E3+[4]KJM!E3+[5]KJM!E3</f>
        <v>7</v>
      </c>
      <c r="M3" t="s">
        <v>8</v>
      </c>
      <c r="N3" s="3">
        <f>C3/C8</f>
        <v>0.31666666666666665</v>
      </c>
      <c r="O3" s="3">
        <f>D3/C8</f>
        <v>0.26666666666666666</v>
      </c>
      <c r="P3" s="4"/>
      <c r="Q3" s="4"/>
      <c r="R3" s="4"/>
      <c r="S3" s="4"/>
    </row>
    <row r="4" spans="1:19" x14ac:dyDescent="0.25">
      <c r="B4" t="s">
        <v>9</v>
      </c>
      <c r="C4">
        <f>[1]KJM!C4+[2]KJM!C4+[3]KJM!C4+[4]KJM!C4+[5]KJM!C4</f>
        <v>24</v>
      </c>
      <c r="D4">
        <f>[1]KJM!D4+[2]KJM!D4+[3]KJM!D4+[4]KJM!D4+[5]KJM!D4</f>
        <v>17</v>
      </c>
      <c r="E4">
        <f>[1]KJM!E4+[2]KJM!E4+[3]KJM!E4+[4]KJM!E4+[5]KJM!E4</f>
        <v>1</v>
      </c>
      <c r="M4" t="s">
        <v>9</v>
      </c>
      <c r="N4" s="3">
        <f>C4/C8</f>
        <v>0.4</v>
      </c>
      <c r="O4" s="3">
        <f>D4/C8</f>
        <v>0.28333333333333333</v>
      </c>
    </row>
    <row r="5" spans="1:19" x14ac:dyDescent="0.25">
      <c r="B5" t="s">
        <v>10</v>
      </c>
      <c r="C5">
        <f>[1]KJM!C5+[2]KJM!C5+[3]KJM!C5+[4]KJM!C5+[5]KJM!C5</f>
        <v>6</v>
      </c>
      <c r="D5">
        <f>[1]KJM!D5+[2]KJM!D5+[3]KJM!D5+[4]KJM!D5+[5]KJM!D5</f>
        <v>6</v>
      </c>
      <c r="E5">
        <f>[1]KJM!E5+[2]KJM!E5+[3]KJM!E5+[4]KJM!E5+[5]KJM!E5</f>
        <v>1</v>
      </c>
      <c r="M5" t="s">
        <v>10</v>
      </c>
      <c r="N5" s="3">
        <f>C5/C8</f>
        <v>0.1</v>
      </c>
      <c r="O5" s="3">
        <f>D5/C8</f>
        <v>0.1</v>
      </c>
    </row>
    <row r="6" spans="1:19" x14ac:dyDescent="0.25">
      <c r="B6" t="s">
        <v>11</v>
      </c>
      <c r="C6">
        <f>[1]KJM!C6+[2]KJM!C6+[3]KJM!C6+[4]KJM!C6+[5]KJM!C6</f>
        <v>2</v>
      </c>
      <c r="D6">
        <f>[1]KJM!D6+[2]KJM!D6+[3]KJM!D6+[4]KJM!D6+[5]KJM!D6</f>
        <v>0</v>
      </c>
      <c r="E6">
        <f>[1]KJM!E6+[2]KJM!E6+[3]KJM!E6+[4]KJM!E6+[5]KJM!E6</f>
        <v>0</v>
      </c>
      <c r="M6" t="s">
        <v>11</v>
      </c>
      <c r="N6" s="3">
        <f>C6/C8</f>
        <v>3.3333333333333333E-2</v>
      </c>
      <c r="O6" s="3">
        <f>D6/C8</f>
        <v>0</v>
      </c>
    </row>
    <row r="7" spans="1:19" x14ac:dyDescent="0.25">
      <c r="B7" t="s">
        <v>12</v>
      </c>
      <c r="C7">
        <f>[1]KJM!C7+[2]KJM!C7+[3]KJM!C7+[4]KJM!C7+[5]KJM!C7</f>
        <v>4</v>
      </c>
      <c r="D7">
        <f>[1]KJM!D7+[2]KJM!D7+[3]KJM!D7+[4]KJM!D7+[5]KJM!D7</f>
        <v>3</v>
      </c>
      <c r="E7">
        <f>[1]KJM!E7+[2]KJM!E7+[3]KJM!E7+[4]KJM!E7+[5]KJM!E7</f>
        <v>0</v>
      </c>
      <c r="M7" t="s">
        <v>12</v>
      </c>
      <c r="N7" s="3">
        <f>C7/C8</f>
        <v>6.6666666666666666E-2</v>
      </c>
      <c r="O7" s="3">
        <f>D7/C8</f>
        <v>0.05</v>
      </c>
    </row>
    <row r="8" spans="1:19" x14ac:dyDescent="0.25">
      <c r="B8" t="s">
        <v>13</v>
      </c>
      <c r="C8">
        <f>SUM(C2:C7)</f>
        <v>60</v>
      </c>
      <c r="M8" t="s">
        <v>13</v>
      </c>
      <c r="N8" s="3">
        <f>SUM(N2:N7)</f>
        <v>1</v>
      </c>
    </row>
    <row r="15" spans="1:19" x14ac:dyDescent="0.25">
      <c r="B15" t="s">
        <v>23</v>
      </c>
      <c r="C15" t="s">
        <v>24</v>
      </c>
      <c r="D15" s="3">
        <f>[1]KJM!V2</f>
        <v>0.13043478260869568</v>
      </c>
    </row>
    <row r="16" spans="1:19" x14ac:dyDescent="0.25">
      <c r="C16" t="s">
        <v>25</v>
      </c>
      <c r="D16" s="3">
        <f>[2]KJM!V2</f>
        <v>0</v>
      </c>
    </row>
    <row r="17" spans="2:4" x14ac:dyDescent="0.25">
      <c r="C17" t="s">
        <v>26</v>
      </c>
      <c r="D17" s="3">
        <f>[3]KJM!V2</f>
        <v>0.11764705882352944</v>
      </c>
    </row>
    <row r="18" spans="2:4" x14ac:dyDescent="0.25">
      <c r="C18" t="s">
        <v>27</v>
      </c>
      <c r="D18" s="3">
        <f>[4]KJM!V2</f>
        <v>0</v>
      </c>
    </row>
    <row r="19" spans="2:4" x14ac:dyDescent="0.25">
      <c r="C19" t="s">
        <v>28</v>
      </c>
      <c r="D19" s="3">
        <f>[5]KJM!V2</f>
        <v>0.20000000000000007</v>
      </c>
    </row>
    <row r="21" spans="2:4" x14ac:dyDescent="0.25">
      <c r="B21" t="s">
        <v>29</v>
      </c>
      <c r="C21" t="s">
        <v>24</v>
      </c>
      <c r="D21" s="3">
        <f>[1]KJM!T2</f>
        <v>0.43478260869565222</v>
      </c>
    </row>
    <row r="22" spans="2:4" x14ac:dyDescent="0.25">
      <c r="C22" t="s">
        <v>25</v>
      </c>
      <c r="D22" s="3">
        <f>[2]KJM!T2</f>
        <v>0</v>
      </c>
    </row>
    <row r="23" spans="2:4" x14ac:dyDescent="0.25">
      <c r="C23" t="s">
        <v>26</v>
      </c>
      <c r="D23" s="3">
        <f>[3]KJM!T2</f>
        <v>0.41176470588235292</v>
      </c>
    </row>
    <row r="24" spans="2:4" x14ac:dyDescent="0.25">
      <c r="C24" t="s">
        <v>27</v>
      </c>
      <c r="D24" s="3">
        <f>[4]KJM!T2</f>
        <v>0.33333333333333331</v>
      </c>
    </row>
    <row r="25" spans="2:4" x14ac:dyDescent="0.25">
      <c r="C25" t="s">
        <v>28</v>
      </c>
      <c r="D25" s="3">
        <f>[5]KJM!T2</f>
        <v>0.4</v>
      </c>
    </row>
    <row r="27" spans="2:4" x14ac:dyDescent="0.25">
      <c r="B27" t="s">
        <v>30</v>
      </c>
      <c r="C27" t="s">
        <v>24</v>
      </c>
      <c r="D27" s="3">
        <f>[1]KJM!U2</f>
        <v>0.56521739130434789</v>
      </c>
    </row>
    <row r="28" spans="2:4" x14ac:dyDescent="0.25">
      <c r="C28" t="s">
        <v>25</v>
      </c>
      <c r="D28" s="3">
        <f>[2]KJM!U2</f>
        <v>0</v>
      </c>
    </row>
    <row r="29" spans="2:4" x14ac:dyDescent="0.25">
      <c r="C29" t="s">
        <v>26</v>
      </c>
      <c r="D29" s="3">
        <f>[3]KJM!U2</f>
        <v>0.52941176470588236</v>
      </c>
    </row>
    <row r="30" spans="2:4" x14ac:dyDescent="0.25">
      <c r="C30" t="s">
        <v>27</v>
      </c>
      <c r="D30" s="3">
        <f>[4]KJM!U2</f>
        <v>0.33333333333333331</v>
      </c>
    </row>
    <row r="31" spans="2:4" x14ac:dyDescent="0.25">
      <c r="C31" t="s">
        <v>28</v>
      </c>
      <c r="D31" s="3">
        <f>[5]KJM!U2</f>
        <v>0.60000000000000009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workbookViewId="0">
      <selection activeCell="P8" sqref="P8"/>
    </sheetView>
  </sheetViews>
  <sheetFormatPr defaultRowHeight="15" x14ac:dyDescent="0.25"/>
  <cols>
    <col min="1" max="1" width="19.28515625" bestFit="1" customWidth="1"/>
    <col min="17" max="18" width="33.5703125" bestFit="1" customWidth="1"/>
  </cols>
  <sheetData>
    <row r="1" spans="1:19" x14ac:dyDescent="0.25">
      <c r="A1" t="s">
        <v>6</v>
      </c>
      <c r="B1" t="s">
        <v>5</v>
      </c>
      <c r="C1" t="s">
        <v>0</v>
      </c>
      <c r="D1" t="s">
        <v>1</v>
      </c>
      <c r="E1" s="1" t="s">
        <v>3</v>
      </c>
      <c r="F1" s="2" t="s">
        <v>2</v>
      </c>
      <c r="G1" t="s">
        <v>4</v>
      </c>
      <c r="L1" t="s">
        <v>6</v>
      </c>
      <c r="M1" t="s">
        <v>5</v>
      </c>
      <c r="N1" t="s">
        <v>19</v>
      </c>
      <c r="O1" t="s">
        <v>31</v>
      </c>
      <c r="P1" s="4"/>
      <c r="Q1" s="4" t="s">
        <v>20</v>
      </c>
      <c r="R1" s="4" t="s">
        <v>21</v>
      </c>
      <c r="S1" s="4" t="s">
        <v>22</v>
      </c>
    </row>
    <row r="2" spans="1:19" x14ac:dyDescent="0.25">
      <c r="B2" t="s">
        <v>7</v>
      </c>
      <c r="C2">
        <f>[1]GEO!C2+[2]GEO!C2+[3]GEO!C2+[4]GEO!C2+[5]GEO!C2</f>
        <v>28</v>
      </c>
      <c r="D2">
        <f>[1]GEO!D2+[2]GEO!D2+[3]GEO!D2+[4]GEO!D2+[5]GEO!D2</f>
        <v>35</v>
      </c>
      <c r="E2">
        <f>[1]GEO!E2+[2]GEO!E2+[3]GEO!E2+[4]GEO!E2+[5]GEO!E2</f>
        <v>7</v>
      </c>
      <c r="M2" s="6" t="s">
        <v>7</v>
      </c>
      <c r="N2" s="3">
        <f>C2/C8</f>
        <v>0.17073170731707318</v>
      </c>
      <c r="O2" s="3">
        <f>D2/C8</f>
        <v>0.21341463414634146</v>
      </c>
      <c r="P2" s="4"/>
      <c r="Q2" s="3">
        <f>N2+N3</f>
        <v>0.52439024390243905</v>
      </c>
      <c r="R2" s="3">
        <f>O2+O3</f>
        <v>0.59146341463414631</v>
      </c>
      <c r="S2" s="3">
        <f>R2-Q2</f>
        <v>6.7073170731707266E-2</v>
      </c>
    </row>
    <row r="3" spans="1:19" x14ac:dyDescent="0.25">
      <c r="B3" t="s">
        <v>8</v>
      </c>
      <c r="C3">
        <f>[1]GEO!C3+[2]GEO!C3+[3]GEO!C3+[4]GEO!C3+[5]GEO!C3</f>
        <v>58</v>
      </c>
      <c r="D3">
        <f>[1]GEO!D3+[2]GEO!D3+[3]GEO!D3+[4]GEO!D3+[5]GEO!D3</f>
        <v>62</v>
      </c>
      <c r="E3">
        <f>[1]GEO!E3+[2]GEO!E3+[3]GEO!E3+[4]GEO!E3+[5]GEO!E3</f>
        <v>12</v>
      </c>
      <c r="M3" s="6" t="s">
        <v>8</v>
      </c>
      <c r="N3" s="3">
        <f>C3/C8</f>
        <v>0.35365853658536583</v>
      </c>
      <c r="O3" s="3">
        <f>D3/C8</f>
        <v>0.37804878048780488</v>
      </c>
      <c r="P3" s="4"/>
      <c r="Q3" s="4"/>
      <c r="R3" s="4"/>
    </row>
    <row r="4" spans="1:19" x14ac:dyDescent="0.25">
      <c r="B4" t="s">
        <v>9</v>
      </c>
      <c r="C4">
        <f>[1]GEO!C4+[2]GEO!C4+[3]GEO!C4+[4]GEO!C4+[5]GEO!C4</f>
        <v>52</v>
      </c>
      <c r="D4">
        <f>[1]GEO!D4+[2]GEO!D4+[3]GEO!D4+[4]GEO!D4+[5]GEO!D4</f>
        <v>47</v>
      </c>
      <c r="E4">
        <f>[1]GEO!E4+[2]GEO!E4+[3]GEO!E4+[4]GEO!E4+[5]GEO!E4</f>
        <v>7</v>
      </c>
      <c r="F4">
        <f>[1]GEO!F4+[2]GEO!F4+[3]GEO!F4+[4]GEO!F4+[5]GEO!F4</f>
        <v>1</v>
      </c>
      <c r="G4" t="s">
        <v>14</v>
      </c>
      <c r="M4" s="6" t="s">
        <v>9</v>
      </c>
      <c r="N4" s="3">
        <f>C4/C8</f>
        <v>0.31707317073170732</v>
      </c>
      <c r="O4" s="3">
        <f>D4/C8</f>
        <v>0.28658536585365851</v>
      </c>
    </row>
    <row r="5" spans="1:19" x14ac:dyDescent="0.25">
      <c r="B5" t="s">
        <v>10</v>
      </c>
      <c r="C5">
        <f>[1]GEO!C5+[2]GEO!C5+[3]GEO!C5+[4]GEO!C5+[5]GEO!C5</f>
        <v>17</v>
      </c>
      <c r="D5">
        <f>[1]GEO!D5+[2]GEO!D5+[3]GEO!D5+[4]GEO!D5+[5]GEO!D5</f>
        <v>13</v>
      </c>
      <c r="E5">
        <f>[1]GEO!E5+[2]GEO!E5+[3]GEO!E5+[4]GEO!E5+[5]GEO!E5</f>
        <v>1</v>
      </c>
      <c r="M5" s="6" t="s">
        <v>10</v>
      </c>
      <c r="N5" s="3">
        <f>C5/C8</f>
        <v>0.10365853658536585</v>
      </c>
      <c r="O5" s="3">
        <f>D5/C8</f>
        <v>7.926829268292683E-2</v>
      </c>
    </row>
    <row r="6" spans="1:19" x14ac:dyDescent="0.25">
      <c r="B6" t="s">
        <v>11</v>
      </c>
      <c r="C6">
        <f>[1]GEO!C6+[2]GEO!C6+[3]GEO!C6+[4]GEO!C6+[5]GEO!C6</f>
        <v>8</v>
      </c>
      <c r="D6">
        <f>[1]GEO!D6+[2]GEO!D6+[3]GEO!D6+[4]GEO!D6+[5]GEO!D6</f>
        <v>6</v>
      </c>
      <c r="E6">
        <f>[1]GEO!E6+[2]GEO!E6+[3]GEO!E6+[4]GEO!E6+[5]GEO!E6</f>
        <v>0</v>
      </c>
      <c r="M6" s="6" t="s">
        <v>11</v>
      </c>
      <c r="N6" s="3">
        <f>C6/C8</f>
        <v>4.878048780487805E-2</v>
      </c>
      <c r="O6" s="3">
        <f>D6/C8</f>
        <v>3.6585365853658534E-2</v>
      </c>
    </row>
    <row r="7" spans="1:19" x14ac:dyDescent="0.25">
      <c r="B7" t="s">
        <v>12</v>
      </c>
      <c r="C7">
        <f>[1]GEO!C7+[2]GEO!C7+[3]GEO!C7+[4]GEO!C7+[5]GEO!C7</f>
        <v>1</v>
      </c>
      <c r="D7">
        <f>[1]GEO!D7+[2]GEO!D7+[3]GEO!D7+[4]GEO!D7+[5]GEO!D7</f>
        <v>1</v>
      </c>
      <c r="E7">
        <f>[1]GEO!E7+[2]GEO!E7+[3]GEO!E7+[4]GEO!E7+[5]GEO!E7</f>
        <v>0</v>
      </c>
      <c r="M7" t="s">
        <v>12</v>
      </c>
      <c r="N7" s="3">
        <f>C7/C8</f>
        <v>6.0975609756097563E-3</v>
      </c>
      <c r="O7" s="3">
        <f>D7/C8</f>
        <v>6.0975609756097563E-3</v>
      </c>
    </row>
    <row r="8" spans="1:19" x14ac:dyDescent="0.25">
      <c r="B8" t="s">
        <v>13</v>
      </c>
      <c r="C8">
        <f>SUM(C2:C7)</f>
        <v>164</v>
      </c>
      <c r="M8" t="s">
        <v>13</v>
      </c>
      <c r="N8" s="3">
        <f>SUM(N2:N7)</f>
        <v>1</v>
      </c>
    </row>
    <row r="15" spans="1:19" x14ac:dyDescent="0.25">
      <c r="A15" t="s">
        <v>23</v>
      </c>
      <c r="B15" t="s">
        <v>24</v>
      </c>
      <c r="C15" s="3">
        <f>[1]GEO!V2</f>
        <v>0.12195121951219512</v>
      </c>
    </row>
    <row r="16" spans="1:19" x14ac:dyDescent="0.25">
      <c r="B16" t="s">
        <v>25</v>
      </c>
      <c r="C16" s="3">
        <f>[2]GEO!V2</f>
        <v>7.6923076923076927E-2</v>
      </c>
    </row>
    <row r="17" spans="1:3" x14ac:dyDescent="0.25">
      <c r="B17" t="s">
        <v>26</v>
      </c>
      <c r="C17" s="3">
        <f>[3]GEO!V2</f>
        <v>6.5217391304347894E-2</v>
      </c>
    </row>
    <row r="18" spans="1:3" x14ac:dyDescent="0.25">
      <c r="B18" t="s">
        <v>27</v>
      </c>
      <c r="C18" s="3">
        <f>[4]GEO!V2</f>
        <v>5.555555555555558E-2</v>
      </c>
    </row>
    <row r="19" spans="1:3" x14ac:dyDescent="0.25">
      <c r="B19" t="s">
        <v>28</v>
      </c>
      <c r="C19" s="3">
        <f>[5]GEO!V2</f>
        <v>2.1739130434782594E-2</v>
      </c>
    </row>
    <row r="21" spans="1:3" x14ac:dyDescent="0.25">
      <c r="A21" t="s">
        <v>29</v>
      </c>
      <c r="B21" t="s">
        <v>24</v>
      </c>
      <c r="C21" s="3">
        <f>[1]GEO!T2</f>
        <v>0.3902439024390244</v>
      </c>
    </row>
    <row r="22" spans="1:3" x14ac:dyDescent="0.25">
      <c r="B22" t="s">
        <v>25</v>
      </c>
      <c r="C22" s="3">
        <f>[2]GEO!T2</f>
        <v>0.38461538461538464</v>
      </c>
    </row>
    <row r="23" spans="1:3" x14ac:dyDescent="0.25">
      <c r="B23" t="s">
        <v>26</v>
      </c>
      <c r="C23" s="3">
        <f>[3]GEO!T2</f>
        <v>0.58695652173913038</v>
      </c>
    </row>
    <row r="24" spans="1:3" x14ac:dyDescent="0.25">
      <c r="B24" t="s">
        <v>27</v>
      </c>
      <c r="C24" s="3">
        <f>[4]GEO!T2</f>
        <v>0.5</v>
      </c>
    </row>
    <row r="25" spans="1:3" x14ac:dyDescent="0.25">
      <c r="B25" t="s">
        <v>28</v>
      </c>
      <c r="C25" s="3">
        <f>[5]GEO!T2</f>
        <v>0.63043478260869568</v>
      </c>
    </row>
    <row r="27" spans="1:3" x14ac:dyDescent="0.25">
      <c r="A27" t="s">
        <v>30</v>
      </c>
      <c r="B27" t="s">
        <v>24</v>
      </c>
      <c r="C27" s="3">
        <f>[1]GEO!U2</f>
        <v>0.51219512195121952</v>
      </c>
    </row>
    <row r="28" spans="1:3" x14ac:dyDescent="0.25">
      <c r="B28" t="s">
        <v>25</v>
      </c>
      <c r="C28" s="3">
        <f>[2]GEO!U2</f>
        <v>0.46153846153846156</v>
      </c>
    </row>
    <row r="29" spans="1:3" x14ac:dyDescent="0.25">
      <c r="B29" t="s">
        <v>26</v>
      </c>
      <c r="C29" s="3">
        <f>[3]GEO!U2</f>
        <v>0.65217391304347827</v>
      </c>
    </row>
    <row r="30" spans="1:3" x14ac:dyDescent="0.25">
      <c r="B30" t="s">
        <v>27</v>
      </c>
      <c r="C30" s="3">
        <f>[4]GEO!U2</f>
        <v>0.55555555555555558</v>
      </c>
    </row>
    <row r="31" spans="1:3" x14ac:dyDescent="0.25">
      <c r="B31" t="s">
        <v>28</v>
      </c>
      <c r="C31" s="3">
        <f>[5]GEO!U2</f>
        <v>0.65217391304347827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workbookViewId="0">
      <selection activeCell="C31" sqref="C31"/>
    </sheetView>
  </sheetViews>
  <sheetFormatPr defaultRowHeight="15" x14ac:dyDescent="0.25"/>
  <cols>
    <col min="1" max="1" width="19.28515625" bestFit="1" customWidth="1"/>
    <col min="17" max="18" width="33.5703125" bestFit="1" customWidth="1"/>
  </cols>
  <sheetData>
    <row r="1" spans="1:20" x14ac:dyDescent="0.25">
      <c r="A1" t="s">
        <v>6</v>
      </c>
      <c r="B1" t="s">
        <v>5</v>
      </c>
      <c r="C1" t="s">
        <v>0</v>
      </c>
      <c r="D1" t="s">
        <v>1</v>
      </c>
      <c r="E1" s="1" t="s">
        <v>3</v>
      </c>
      <c r="F1" s="2" t="s">
        <v>2</v>
      </c>
      <c r="G1" t="s">
        <v>4</v>
      </c>
      <c r="L1" t="s">
        <v>6</v>
      </c>
      <c r="M1" t="s">
        <v>5</v>
      </c>
      <c r="N1" t="s">
        <v>19</v>
      </c>
      <c r="O1" t="s">
        <v>31</v>
      </c>
      <c r="P1" s="4"/>
      <c r="Q1" s="4" t="s">
        <v>20</v>
      </c>
      <c r="R1" s="4" t="s">
        <v>21</v>
      </c>
      <c r="S1" s="4" t="s">
        <v>22</v>
      </c>
      <c r="T1" s="4"/>
    </row>
    <row r="2" spans="1:20" x14ac:dyDescent="0.25">
      <c r="B2" t="s">
        <v>7</v>
      </c>
      <c r="C2">
        <f>[1]FYS!C2+[2]FYS!C2+[3]FYS!C2+[4]FYS!C2+[5]FYS!C2</f>
        <v>30</v>
      </c>
      <c r="D2">
        <f>[1]FYS!D2+[2]FYS!D2+[3]FYS!D2+[4]FYS!D2+[5]FYS!D2</f>
        <v>36</v>
      </c>
      <c r="E2">
        <f>[1]FYS!E2+[2]FYS!E2+[3]FYS!E2+[4]FYS!E2+[5]FYS!E2</f>
        <v>6</v>
      </c>
      <c r="M2" t="s">
        <v>7</v>
      </c>
      <c r="N2" s="3">
        <f>C2/C8</f>
        <v>0.23622047244094488</v>
      </c>
      <c r="O2" s="3">
        <f>D2/C8</f>
        <v>0.28346456692913385</v>
      </c>
      <c r="P2" s="4"/>
      <c r="Q2" s="3">
        <f>N2+N3</f>
        <v>0.59055118110236215</v>
      </c>
      <c r="R2" s="3">
        <f>O2+O3</f>
        <v>0.67716535433070868</v>
      </c>
      <c r="S2" s="5">
        <f>R2-Q2</f>
        <v>8.6614173228346525E-2</v>
      </c>
      <c r="T2" s="4"/>
    </row>
    <row r="3" spans="1:20" x14ac:dyDescent="0.25">
      <c r="B3" t="s">
        <v>8</v>
      </c>
      <c r="C3">
        <f>[1]FYS!C3+[2]FYS!C3+[3]FYS!C3+[4]FYS!C3+[5]FYS!C3</f>
        <v>45</v>
      </c>
      <c r="D3">
        <f>[1]FYS!D3+[2]FYS!D3+[3]FYS!D3+[4]FYS!D3+[5]FYS!D3</f>
        <v>50</v>
      </c>
      <c r="E3">
        <f>[1]FYS!E3+[2]FYS!E3+[3]FYS!E3+[4]FYS!E3+[5]FYS!E3</f>
        <v>11</v>
      </c>
      <c r="M3" t="s">
        <v>8</v>
      </c>
      <c r="N3" s="3">
        <f>C3/C8</f>
        <v>0.3543307086614173</v>
      </c>
      <c r="O3" s="3">
        <f>D3/C8</f>
        <v>0.39370078740157483</v>
      </c>
    </row>
    <row r="4" spans="1:20" x14ac:dyDescent="0.25">
      <c r="B4" t="s">
        <v>9</v>
      </c>
      <c r="C4">
        <f>[1]FYS!C4+[2]FYS!C4+[3]FYS!C4+[4]FYS!C4+[5]FYS!C4</f>
        <v>33</v>
      </c>
      <c r="D4">
        <f>[1]FYS!D4+[2]FYS!D4+[3]FYS!D4+[4]FYS!D4+[5]FYS!D4</f>
        <v>26</v>
      </c>
      <c r="E4">
        <f>[1]FYS!E4+[2]FYS!E4+[3]FYS!E4+[4]FYS!E4+[5]FYS!E4</f>
        <v>4</v>
      </c>
      <c r="M4" t="s">
        <v>9</v>
      </c>
      <c r="N4" s="3">
        <f>C4/C8</f>
        <v>0.25984251968503935</v>
      </c>
      <c r="O4" s="3">
        <f>D4/C8</f>
        <v>0.20472440944881889</v>
      </c>
    </row>
    <row r="5" spans="1:20" x14ac:dyDescent="0.25">
      <c r="B5" t="s">
        <v>10</v>
      </c>
      <c r="C5">
        <f>[1]FYS!C5+[2]FYS!C5+[3]FYS!C5+[4]FYS!C5+[5]FYS!C5</f>
        <v>13</v>
      </c>
      <c r="D5">
        <f>[1]FYS!D5+[2]FYS!D5+[3]FYS!D5+[4]FYS!D5+[5]FYS!D5</f>
        <v>11</v>
      </c>
      <c r="E5">
        <f>[1]FYS!E5+[2]FYS!E5+[3]FYS!E5+[4]FYS!E5+[5]FYS!E5</f>
        <v>2</v>
      </c>
      <c r="M5" t="s">
        <v>10</v>
      </c>
      <c r="N5" s="3">
        <f>C5/C8</f>
        <v>0.10236220472440945</v>
      </c>
      <c r="O5" s="3">
        <f>D5/C8</f>
        <v>8.6614173228346455E-2</v>
      </c>
    </row>
    <row r="6" spans="1:20" x14ac:dyDescent="0.25">
      <c r="B6" t="s">
        <v>11</v>
      </c>
      <c r="C6">
        <f>[1]FYS!C6+[2]FYS!C6+[3]FYS!C6+[4]FYS!C6+[5]FYS!C6</f>
        <v>4</v>
      </c>
      <c r="D6">
        <f>[1]FYS!D6+[2]FYS!D6+[3]FYS!D6+[4]FYS!D6+[5]FYS!D6</f>
        <v>2</v>
      </c>
      <c r="E6">
        <f>[1]FYS!E6+[2]FYS!E6+[3]FYS!E6+[4]FYS!E6+[5]FYS!E6</f>
        <v>0</v>
      </c>
      <c r="M6" t="s">
        <v>11</v>
      </c>
      <c r="N6" s="3">
        <f>C6/C8</f>
        <v>3.1496062992125984E-2</v>
      </c>
      <c r="O6" s="3">
        <f>D6/C8</f>
        <v>1.5748031496062992E-2</v>
      </c>
    </row>
    <row r="7" spans="1:20" x14ac:dyDescent="0.25">
      <c r="B7" t="s">
        <v>12</v>
      </c>
      <c r="C7">
        <f>[1]FYS!C7+[2]FYS!C7+[3]FYS!C7+[4]FYS!C7+[5]FYS!C7</f>
        <v>2</v>
      </c>
      <c r="D7">
        <f>[1]FYS!D7+[2]FYS!D7+[3]FYS!D7+[4]FYS!D7+[5]FYS!D7</f>
        <v>2</v>
      </c>
      <c r="E7">
        <f>[1]FYS!E7+[2]FYS!E7+[3]FYS!E7+[4]FYS!E7+[5]FYS!E7</f>
        <v>0</v>
      </c>
      <c r="M7" t="s">
        <v>12</v>
      </c>
      <c r="N7" s="3">
        <f>C7/C8</f>
        <v>1.5748031496062992E-2</v>
      </c>
      <c r="O7" s="3">
        <f>D7/C8</f>
        <v>1.5748031496062992E-2</v>
      </c>
    </row>
    <row r="8" spans="1:20" x14ac:dyDescent="0.25">
      <c r="B8" t="s">
        <v>13</v>
      </c>
      <c r="C8">
        <f>SUM(C2:C7)</f>
        <v>127</v>
      </c>
      <c r="M8" t="s">
        <v>13</v>
      </c>
      <c r="N8" s="3">
        <f>SUM(N2:N7)</f>
        <v>1</v>
      </c>
    </row>
    <row r="14" spans="1:20" x14ac:dyDescent="0.25">
      <c r="A14" t="s">
        <v>23</v>
      </c>
      <c r="B14" t="s">
        <v>24</v>
      </c>
      <c r="C14" s="3">
        <f>[1]FYS!V2</f>
        <v>2.7777777777777901E-2</v>
      </c>
    </row>
    <row r="15" spans="1:20" x14ac:dyDescent="0.25">
      <c r="B15" t="s">
        <v>25</v>
      </c>
      <c r="C15" s="3">
        <f>[2]FYS!V2</f>
        <v>0.1333333333333333</v>
      </c>
    </row>
    <row r="16" spans="1:20" x14ac:dyDescent="0.25">
      <c r="B16" t="s">
        <v>26</v>
      </c>
      <c r="C16" s="3">
        <f>[3]FYS!V2</f>
        <v>0.13333333333333341</v>
      </c>
    </row>
    <row r="17" spans="1:3" x14ac:dyDescent="0.25">
      <c r="B17" t="s">
        <v>27</v>
      </c>
      <c r="C17" s="3">
        <f>[4]FYS!V2</f>
        <v>0.22222222222222221</v>
      </c>
    </row>
    <row r="18" spans="1:3" x14ac:dyDescent="0.25">
      <c r="B18" t="s">
        <v>28</v>
      </c>
      <c r="C18" s="3">
        <f>[5]FYS!V2</f>
        <v>5.4054054054054057E-2</v>
      </c>
    </row>
    <row r="21" spans="1:3" x14ac:dyDescent="0.25">
      <c r="A21" t="s">
        <v>29</v>
      </c>
      <c r="B21" t="s">
        <v>24</v>
      </c>
      <c r="C21" s="3">
        <f>[1]FYS!T2</f>
        <v>0.58333333333333326</v>
      </c>
    </row>
    <row r="22" spans="1:3" x14ac:dyDescent="0.25">
      <c r="B22" t="s">
        <v>25</v>
      </c>
      <c r="C22" s="3">
        <f>[2]FYS!T2</f>
        <v>0.66666666666666674</v>
      </c>
    </row>
    <row r="23" spans="1:3" x14ac:dyDescent="0.25">
      <c r="B23" t="s">
        <v>26</v>
      </c>
      <c r="C23" s="3">
        <f>[3]FYS!T2</f>
        <v>0.53333333333333333</v>
      </c>
    </row>
    <row r="24" spans="1:3" x14ac:dyDescent="0.25">
      <c r="B24" t="s">
        <v>27</v>
      </c>
      <c r="C24" s="3">
        <f>[4]FYS!T2</f>
        <v>0.22222222222222221</v>
      </c>
    </row>
    <row r="25" spans="1:3" x14ac:dyDescent="0.25">
      <c r="B25" t="s">
        <v>28</v>
      </c>
      <c r="C25" s="3">
        <f>[5]FYS!T2</f>
        <v>0.70270270270270274</v>
      </c>
    </row>
    <row r="27" spans="1:3" x14ac:dyDescent="0.25">
      <c r="A27" t="s">
        <v>30</v>
      </c>
      <c r="B27" t="s">
        <v>24</v>
      </c>
      <c r="C27" s="3">
        <f>[1]FYS!U2</f>
        <v>0.61111111111111116</v>
      </c>
    </row>
    <row r="28" spans="1:3" x14ac:dyDescent="0.25">
      <c r="B28" t="s">
        <v>25</v>
      </c>
      <c r="C28" s="3">
        <f>[2]FYS!U2</f>
        <v>0.8</v>
      </c>
    </row>
    <row r="29" spans="1:3" x14ac:dyDescent="0.25">
      <c r="B29" t="s">
        <v>26</v>
      </c>
      <c r="C29" s="3">
        <f>[3]FYS!U2</f>
        <v>0.66666666666666674</v>
      </c>
    </row>
    <row r="30" spans="1:3" x14ac:dyDescent="0.25">
      <c r="B30" t="s">
        <v>27</v>
      </c>
      <c r="C30" s="3">
        <f>[4]FYS!U2</f>
        <v>0.44444444444444442</v>
      </c>
    </row>
    <row r="31" spans="1:3" x14ac:dyDescent="0.25">
      <c r="B31" t="s">
        <v>28</v>
      </c>
      <c r="C31" s="3">
        <f>[5]FYS!U2</f>
        <v>0.7567567567567568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opLeftCell="B1" workbookViewId="0">
      <selection activeCell="J9" sqref="J9"/>
    </sheetView>
  </sheetViews>
  <sheetFormatPr defaultRowHeight="15" x14ac:dyDescent="0.25"/>
  <cols>
    <col min="1" max="1" width="19.28515625" bestFit="1" customWidth="1"/>
    <col min="17" max="18" width="33.5703125" bestFit="1" customWidth="1"/>
  </cols>
  <sheetData>
    <row r="1" spans="1:19" x14ac:dyDescent="0.25">
      <c r="A1" t="s">
        <v>6</v>
      </c>
      <c r="B1" t="s">
        <v>5</v>
      </c>
      <c r="C1" t="s">
        <v>0</v>
      </c>
      <c r="D1" t="s">
        <v>1</v>
      </c>
      <c r="E1" s="1" t="s">
        <v>3</v>
      </c>
      <c r="F1" s="2" t="s">
        <v>2</v>
      </c>
      <c r="G1" t="s">
        <v>4</v>
      </c>
      <c r="L1" t="s">
        <v>6</v>
      </c>
      <c r="M1" t="s">
        <v>5</v>
      </c>
      <c r="N1" t="s">
        <v>19</v>
      </c>
      <c r="O1" t="s">
        <v>31</v>
      </c>
      <c r="P1" s="4"/>
      <c r="Q1" s="4" t="s">
        <v>20</v>
      </c>
      <c r="R1" s="4" t="s">
        <v>21</v>
      </c>
      <c r="S1" s="4" t="s">
        <v>22</v>
      </c>
    </row>
    <row r="2" spans="1:19" x14ac:dyDescent="0.25">
      <c r="B2" t="s">
        <v>7</v>
      </c>
      <c r="C2">
        <f>[1]AST!C2+[2]AST!C2+[3]AST!C2+[4]AST!C2+[5]AST!C2</f>
        <v>4</v>
      </c>
      <c r="D2">
        <f>[1]AST!D2+[2]AST!D2+[3]AST!D2+[4]AST!D2+[5]AST!D2</f>
        <v>6</v>
      </c>
      <c r="E2">
        <f>[1]AST!E2+[2]AST!E2+[3]AST!E2+[4]AST!E2+[5]AST!E2</f>
        <v>2</v>
      </c>
      <c r="M2" t="s">
        <v>7</v>
      </c>
      <c r="N2" s="3">
        <f>C2/C8</f>
        <v>0.21052631578947367</v>
      </c>
      <c r="O2" s="3">
        <f>D2/C8</f>
        <v>0.31578947368421051</v>
      </c>
      <c r="P2" s="4"/>
      <c r="Q2" s="3">
        <f>N2+N3</f>
        <v>0.42105263157894735</v>
      </c>
      <c r="R2" s="3">
        <f>O2+O3</f>
        <v>0.52631578947368418</v>
      </c>
      <c r="S2" s="3">
        <f>R2-Q2</f>
        <v>0.10526315789473684</v>
      </c>
    </row>
    <row r="3" spans="1:19" x14ac:dyDescent="0.25">
      <c r="B3" t="s">
        <v>8</v>
      </c>
      <c r="C3">
        <f>[1]AST!C3+[2]AST!C3+[3]AST!C3+[4]AST!C3+[5]AST!C3</f>
        <v>4</v>
      </c>
      <c r="D3">
        <f>[1]AST!D3+[2]AST!D3+[3]AST!D3+[4]AST!D3+[5]AST!D3</f>
        <v>4</v>
      </c>
      <c r="E3">
        <f>[1]AST!E3+[2]AST!E3+[3]AST!E3+[4]AST!E3+[5]AST!E3</f>
        <v>2</v>
      </c>
      <c r="M3" t="s">
        <v>8</v>
      </c>
      <c r="N3" s="3">
        <f>C3/C8</f>
        <v>0.21052631578947367</v>
      </c>
      <c r="O3" s="3">
        <f>D3/C8</f>
        <v>0.21052631578947367</v>
      </c>
    </row>
    <row r="4" spans="1:19" x14ac:dyDescent="0.25">
      <c r="B4" t="s">
        <v>9</v>
      </c>
      <c r="C4">
        <f>[1]AST!C4+[2]AST!C4+[3]AST!C4+[4]AST!C4+[5]AST!C4</f>
        <v>7</v>
      </c>
      <c r="D4">
        <f>[1]AST!D4+[2]AST!D4+[3]AST!D4+[4]AST!D4+[5]AST!D4</f>
        <v>5</v>
      </c>
      <c r="M4" t="s">
        <v>9</v>
      </c>
      <c r="N4" s="3">
        <f>C4/C8</f>
        <v>0.36842105263157893</v>
      </c>
      <c r="O4" s="3">
        <f>D4/C8</f>
        <v>0.26315789473684209</v>
      </c>
    </row>
    <row r="5" spans="1:19" x14ac:dyDescent="0.25">
      <c r="B5" t="s">
        <v>10</v>
      </c>
      <c r="C5">
        <f>[1]AST!C5+[2]AST!C5+[3]AST!C5+[4]AST!C5+[5]AST!C5</f>
        <v>4</v>
      </c>
      <c r="D5">
        <f>[1]AST!D5+[2]AST!D5+[3]AST!D5+[4]AST!D5+[5]AST!D5</f>
        <v>4</v>
      </c>
      <c r="M5" t="s">
        <v>10</v>
      </c>
      <c r="N5" s="3">
        <f>C5/C8</f>
        <v>0.21052631578947367</v>
      </c>
      <c r="O5" s="3">
        <f>D5/C8</f>
        <v>0.21052631578947367</v>
      </c>
    </row>
    <row r="6" spans="1:19" x14ac:dyDescent="0.25">
      <c r="B6" t="s">
        <v>11</v>
      </c>
      <c r="C6">
        <f>[1]AST!C6+[2]AST!C6+[3]AST!C6+[4]AST!C6+[5]AST!C6</f>
        <v>0</v>
      </c>
      <c r="D6">
        <f>[1]AST!D6+[2]AST!D6+[3]AST!D6+[4]AST!D6+[5]AST!D6</f>
        <v>0</v>
      </c>
      <c r="M6" t="s">
        <v>11</v>
      </c>
      <c r="N6" s="3">
        <f>C6/C8</f>
        <v>0</v>
      </c>
      <c r="O6" s="3">
        <f>D6/C8</f>
        <v>0</v>
      </c>
    </row>
    <row r="7" spans="1:19" x14ac:dyDescent="0.25">
      <c r="B7" t="s">
        <v>12</v>
      </c>
      <c r="C7">
        <f>[1]AST!C7+[2]AST!C7+[3]AST!C7+[4]AST!C7+[5]AST!C7</f>
        <v>0</v>
      </c>
      <c r="D7">
        <f>[1]AST!D7+[2]AST!D7+[3]AST!D7+[4]AST!D7+[5]AST!D7</f>
        <v>0</v>
      </c>
      <c r="M7" t="s">
        <v>12</v>
      </c>
      <c r="N7" s="3">
        <f>C7/C8</f>
        <v>0</v>
      </c>
      <c r="O7" s="3">
        <f>D7/C8</f>
        <v>0</v>
      </c>
    </row>
    <row r="8" spans="1:19" x14ac:dyDescent="0.25">
      <c r="B8" t="s">
        <v>13</v>
      </c>
      <c r="C8">
        <f>SUM(C2:C7)</f>
        <v>19</v>
      </c>
      <c r="M8" t="s">
        <v>13</v>
      </c>
      <c r="N8" s="3">
        <f>SUM(N2:N7)</f>
        <v>1</v>
      </c>
    </row>
    <row r="15" spans="1:19" x14ac:dyDescent="0.25">
      <c r="A15" t="s">
        <v>23</v>
      </c>
      <c r="B15" t="s">
        <v>24</v>
      </c>
      <c r="C15" s="3">
        <f>[1]AST!V2</f>
        <v>0.2</v>
      </c>
    </row>
    <row r="16" spans="1:19" x14ac:dyDescent="0.25">
      <c r="B16" t="s">
        <v>25</v>
      </c>
      <c r="C16" s="3" t="e">
        <f>[2]AST!V2</f>
        <v>#DIV/0!</v>
      </c>
    </row>
    <row r="17" spans="1:3" x14ac:dyDescent="0.25">
      <c r="B17" t="s">
        <v>26</v>
      </c>
      <c r="C17" s="3">
        <f>[3]AST!V2</f>
        <v>0.2</v>
      </c>
    </row>
    <row r="18" spans="1:3" x14ac:dyDescent="0.25">
      <c r="B18" t="s">
        <v>27</v>
      </c>
      <c r="C18" s="3">
        <f>[4]AST!V2</f>
        <v>0</v>
      </c>
    </row>
    <row r="19" spans="1:3" x14ac:dyDescent="0.25">
      <c r="B19" t="s">
        <v>28</v>
      </c>
      <c r="C19" s="3">
        <f>[5]AST!V2</f>
        <v>0</v>
      </c>
    </row>
    <row r="21" spans="1:3" x14ac:dyDescent="0.25">
      <c r="A21" t="s">
        <v>29</v>
      </c>
      <c r="B21" t="s">
        <v>24</v>
      </c>
      <c r="C21" s="3">
        <f>[1]AST!T2</f>
        <v>0.2</v>
      </c>
    </row>
    <row r="22" spans="1:3" x14ac:dyDescent="0.25">
      <c r="B22" t="s">
        <v>25</v>
      </c>
      <c r="C22" s="3" t="e">
        <f>[2]AST!T2</f>
        <v>#DIV/0!</v>
      </c>
    </row>
    <row r="23" spans="1:3" x14ac:dyDescent="0.25">
      <c r="B23" t="s">
        <v>26</v>
      </c>
      <c r="C23" s="3">
        <f>[3]AST!T2</f>
        <v>0.2</v>
      </c>
    </row>
    <row r="24" spans="1:3" x14ac:dyDescent="0.25">
      <c r="B24" t="s">
        <v>27</v>
      </c>
      <c r="C24" s="3">
        <f>[4]AST!T2</f>
        <v>0.5</v>
      </c>
    </row>
    <row r="25" spans="1:3" x14ac:dyDescent="0.25">
      <c r="B25" t="s">
        <v>28</v>
      </c>
      <c r="C25" s="3">
        <f>[5]AST!T2</f>
        <v>0.71428571428571419</v>
      </c>
    </row>
    <row r="27" spans="1:3" x14ac:dyDescent="0.25">
      <c r="A27" t="s">
        <v>30</v>
      </c>
      <c r="B27" t="s">
        <v>24</v>
      </c>
      <c r="C27" s="3">
        <f>[1]AST!U2</f>
        <v>0.4</v>
      </c>
    </row>
    <row r="28" spans="1:3" x14ac:dyDescent="0.25">
      <c r="B28" t="s">
        <v>25</v>
      </c>
      <c r="C28" s="3" t="e">
        <f>[2]AST!U2</f>
        <v>#DIV/0!</v>
      </c>
    </row>
    <row r="29" spans="1:3" x14ac:dyDescent="0.25">
      <c r="B29" t="s">
        <v>26</v>
      </c>
      <c r="C29" s="3">
        <f>[3]AST!U2</f>
        <v>0.4</v>
      </c>
    </row>
    <row r="30" spans="1:3" x14ac:dyDescent="0.25">
      <c r="B30" t="s">
        <v>27</v>
      </c>
      <c r="C30" s="3">
        <f>[4]AST!U2</f>
        <v>0.5</v>
      </c>
    </row>
    <row r="31" spans="1:3" x14ac:dyDescent="0.25">
      <c r="B31" t="s">
        <v>28</v>
      </c>
      <c r="C31" s="3">
        <f>[5]AST!U2</f>
        <v>0.71428571428571419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workbookViewId="0">
      <selection activeCell="G10" sqref="G10"/>
    </sheetView>
  </sheetViews>
  <sheetFormatPr defaultRowHeight="15" x14ac:dyDescent="0.25"/>
  <cols>
    <col min="1" max="1" width="19.28515625" bestFit="1" customWidth="1"/>
    <col min="17" max="18" width="33.5703125" bestFit="1" customWidth="1"/>
  </cols>
  <sheetData>
    <row r="1" spans="1:19" x14ac:dyDescent="0.25">
      <c r="A1" t="s">
        <v>6</v>
      </c>
      <c r="B1" t="s">
        <v>5</v>
      </c>
      <c r="C1" t="s">
        <v>0</v>
      </c>
      <c r="D1" t="s">
        <v>1</v>
      </c>
      <c r="E1" s="1" t="s">
        <v>3</v>
      </c>
      <c r="F1" s="2" t="s">
        <v>2</v>
      </c>
      <c r="G1" t="s">
        <v>4</v>
      </c>
      <c r="L1" t="s">
        <v>6</v>
      </c>
      <c r="M1" t="s">
        <v>5</v>
      </c>
      <c r="N1" t="s">
        <v>19</v>
      </c>
      <c r="O1" t="s">
        <v>31</v>
      </c>
      <c r="P1" s="4"/>
      <c r="Q1" s="4" t="s">
        <v>20</v>
      </c>
      <c r="R1" s="4" t="s">
        <v>21</v>
      </c>
      <c r="S1" s="4" t="s">
        <v>22</v>
      </c>
    </row>
    <row r="2" spans="1:19" x14ac:dyDescent="0.25">
      <c r="B2" t="s">
        <v>7</v>
      </c>
      <c r="C2">
        <f>[1]FAI!C2+[2]FAI!C2+[3]FAI!C2+[4]FAI!C2+[5]FAI!C2</f>
        <v>5</v>
      </c>
      <c r="D2">
        <f>[1]FAI!D2+[2]FAI!D2+[3]FAI!D2+[4]FAI!D2+[5]FAI!D2</f>
        <v>9</v>
      </c>
      <c r="E2">
        <f>[1]FAI!E2+[2]FAI!E2+[3]FAI!E2+[4]FAI!E2+[5]FAI!E2</f>
        <v>4</v>
      </c>
      <c r="M2" t="s">
        <v>7</v>
      </c>
      <c r="N2" s="3">
        <f>C2/C8</f>
        <v>3.1847133757961783E-2</v>
      </c>
      <c r="O2" s="3">
        <f>D2/C8</f>
        <v>5.7324840764331211E-2</v>
      </c>
      <c r="P2" s="4"/>
      <c r="Q2" s="3">
        <f>N2+N3</f>
        <v>0.2929936305732484</v>
      </c>
      <c r="R2" s="3">
        <f>O2+O3</f>
        <v>0.4713375796178344</v>
      </c>
      <c r="S2" s="3">
        <f>R2-Q2</f>
        <v>0.178343949044586</v>
      </c>
    </row>
    <row r="3" spans="1:19" x14ac:dyDescent="0.25">
      <c r="B3" t="s">
        <v>8</v>
      </c>
      <c r="C3">
        <f>[1]FAI!C3+[2]FAI!C3+[3]FAI!C3+[4]FAI!C3+[5]FAI!C3</f>
        <v>41</v>
      </c>
      <c r="D3">
        <f>[1]FAI!D3+[2]FAI!D3+[3]FAI!D3+[4]FAI!D3+[5]FAI!D3</f>
        <v>65</v>
      </c>
      <c r="E3">
        <f>[1]FAI!E3+[2]FAI!E3+[3]FAI!E3+[4]FAI!E3+[5]FAI!E3</f>
        <v>29</v>
      </c>
      <c r="M3" t="s">
        <v>8</v>
      </c>
      <c r="N3" s="3">
        <f>C3/C8</f>
        <v>0.26114649681528662</v>
      </c>
      <c r="O3" s="3">
        <f>D3/C8</f>
        <v>0.4140127388535032</v>
      </c>
      <c r="P3" s="4"/>
      <c r="Q3" s="4"/>
      <c r="R3" s="4"/>
    </row>
    <row r="4" spans="1:19" x14ac:dyDescent="0.25">
      <c r="B4" t="s">
        <v>9</v>
      </c>
      <c r="C4">
        <f>[1]FAI!C4+[2]FAI!C4+[3]FAI!C4+[4]FAI!C4+[5]FAI!C4</f>
        <v>83</v>
      </c>
      <c r="D4">
        <f>[1]FAI!D4+[2]FAI!D4+[3]FAI!D4+[4]FAI!D4+[5]FAI!D4</f>
        <v>58</v>
      </c>
      <c r="E4">
        <f>[1]FAI!E4+[2]FAI!E4+[3]FAI!E4+[4]FAI!E4+[5]FAI!E4</f>
        <v>6</v>
      </c>
      <c r="F4">
        <f>[1]FAI!F4+[2]FAI!F4+[3]FAI!F4+[4]FAI!F4+[5]FAI!F4</f>
        <v>1</v>
      </c>
      <c r="G4" t="s">
        <v>14</v>
      </c>
      <c r="M4" t="s">
        <v>9</v>
      </c>
      <c r="N4" s="3">
        <f>C4/C8</f>
        <v>0.5286624203821656</v>
      </c>
      <c r="O4" s="3">
        <f>D4/C8</f>
        <v>0.36942675159235666</v>
      </c>
      <c r="P4" s="4"/>
      <c r="Q4" s="4"/>
      <c r="R4" s="4"/>
    </row>
    <row r="5" spans="1:19" x14ac:dyDescent="0.25">
      <c r="B5" t="s">
        <v>10</v>
      </c>
      <c r="C5">
        <f>[1]FAI!C5+[2]FAI!C5+[3]FAI!C5+[4]FAI!C5+[5]FAI!C5</f>
        <v>22</v>
      </c>
      <c r="D5">
        <f>[1]FAI!D5+[2]FAI!D5+[3]FAI!D5+[4]FAI!D5+[5]FAI!D5</f>
        <v>19</v>
      </c>
      <c r="E5">
        <f>[1]FAI!E5+[2]FAI!E5+[3]FAI!E5+[4]FAI!E5+[5]FAI!E5</f>
        <v>1</v>
      </c>
      <c r="F5">
        <f>[1]FAI!F5+[2]FAI!F5+[3]FAI!F5+[4]FAI!F5+[5]FAI!F5</f>
        <v>4</v>
      </c>
      <c r="G5" t="s">
        <v>15</v>
      </c>
      <c r="M5" t="s">
        <v>10</v>
      </c>
      <c r="N5" s="3">
        <f>C5/C8</f>
        <v>0.14012738853503184</v>
      </c>
      <c r="O5" s="3">
        <f>D5/C8</f>
        <v>0.12101910828025478</v>
      </c>
      <c r="P5" s="4"/>
      <c r="Q5" s="4"/>
      <c r="R5" s="4"/>
    </row>
    <row r="6" spans="1:19" x14ac:dyDescent="0.25">
      <c r="B6" t="s">
        <v>11</v>
      </c>
      <c r="C6">
        <f>[1]FAI!C6+[2]FAI!C6+[3]FAI!C6+[4]FAI!C6+[5]FAI!C6</f>
        <v>3</v>
      </c>
      <c r="D6">
        <f>[1]FAI!D6+[2]FAI!D6+[3]FAI!D6+[4]FAI!D6+[5]FAI!D6</f>
        <v>3</v>
      </c>
      <c r="E6">
        <f>[1]FAI!E6+[2]FAI!E6+[3]FAI!E6+[4]FAI!E6+[5]FAI!E6</f>
        <v>0</v>
      </c>
      <c r="F6">
        <f>[1]FAI!F6+[2]FAI!F6+[3]FAI!F6+[4]FAI!F6+[5]FAI!F6</f>
        <v>1</v>
      </c>
      <c r="G6" t="s">
        <v>17</v>
      </c>
      <c r="M6" t="s">
        <v>11</v>
      </c>
      <c r="N6" s="3">
        <f>C6/C8</f>
        <v>1.9108280254777069E-2</v>
      </c>
      <c r="O6" s="3">
        <f>D6/C8</f>
        <v>1.9108280254777069E-2</v>
      </c>
      <c r="P6" s="4"/>
      <c r="Q6" s="4"/>
      <c r="R6" s="4"/>
    </row>
    <row r="7" spans="1:19" x14ac:dyDescent="0.25">
      <c r="B7" t="s">
        <v>12</v>
      </c>
      <c r="C7">
        <f>[1]FAI!C7+[2]FAI!C7+[3]FAI!C7+[4]FAI!C7+[5]FAI!C7</f>
        <v>3</v>
      </c>
      <c r="D7">
        <f>[1]FAI!D7+[2]FAI!D7+[3]FAI!D7+[4]FAI!D7+[5]FAI!D7</f>
        <v>3</v>
      </c>
      <c r="E7">
        <f>[1]FAI!E7+[2]FAI!E7+[3]FAI!E7+[4]FAI!E7+[5]FAI!E7</f>
        <v>0</v>
      </c>
      <c r="M7" t="s">
        <v>12</v>
      </c>
      <c r="N7" s="3">
        <f>C7/C8</f>
        <v>1.9108280254777069E-2</v>
      </c>
      <c r="O7" s="3">
        <f>D7/C8</f>
        <v>1.9108280254777069E-2</v>
      </c>
    </row>
    <row r="8" spans="1:19" x14ac:dyDescent="0.25">
      <c r="B8" t="s">
        <v>13</v>
      </c>
      <c r="C8">
        <f>SUM(C2:C7)</f>
        <v>157</v>
      </c>
      <c r="M8" t="s">
        <v>13</v>
      </c>
      <c r="N8" s="3">
        <f>SUM(N2:N7)</f>
        <v>1</v>
      </c>
    </row>
    <row r="15" spans="1:19" x14ac:dyDescent="0.25">
      <c r="A15" t="s">
        <v>23</v>
      </c>
      <c r="B15" t="s">
        <v>24</v>
      </c>
      <c r="C15" s="3">
        <f>[1]FAI!V2</f>
        <v>9.6774193548387011E-2</v>
      </c>
    </row>
    <row r="16" spans="1:19" x14ac:dyDescent="0.25">
      <c r="B16" t="s">
        <v>25</v>
      </c>
      <c r="C16" s="3">
        <f>[2]FAI!V2</f>
        <v>0.22222222222222224</v>
      </c>
    </row>
    <row r="17" spans="1:3" x14ac:dyDescent="0.25">
      <c r="B17" t="s">
        <v>26</v>
      </c>
      <c r="C17" s="3">
        <f>[3]FAI!V2</f>
        <v>0.18750000000000006</v>
      </c>
    </row>
    <row r="18" spans="1:3" x14ac:dyDescent="0.25">
      <c r="B18" t="s">
        <v>27</v>
      </c>
      <c r="C18" s="3">
        <f>[4]FAI!V2</f>
        <v>0</v>
      </c>
    </row>
    <row r="19" spans="1:3" x14ac:dyDescent="0.25">
      <c r="B19" t="s">
        <v>28</v>
      </c>
      <c r="C19" s="3">
        <f>[5]FAI!V2</f>
        <v>0.24</v>
      </c>
    </row>
    <row r="21" spans="1:3" x14ac:dyDescent="0.25">
      <c r="A21" t="s">
        <v>29</v>
      </c>
      <c r="B21" t="s">
        <v>24</v>
      </c>
      <c r="C21" s="3">
        <f>[1]FAI!T2</f>
        <v>0.45161290322580649</v>
      </c>
    </row>
    <row r="22" spans="1:3" x14ac:dyDescent="0.25">
      <c r="B22" t="s">
        <v>25</v>
      </c>
      <c r="C22" s="3">
        <f>[2]FAI!T2</f>
        <v>5.5555555555555552E-2</v>
      </c>
    </row>
    <row r="23" spans="1:3" x14ac:dyDescent="0.25">
      <c r="B23" t="s">
        <v>26</v>
      </c>
      <c r="C23" s="3">
        <f>[3]FAI!T2</f>
        <v>0.33333333333333331</v>
      </c>
    </row>
    <row r="24" spans="1:3" x14ac:dyDescent="0.25">
      <c r="B24" t="s">
        <v>27</v>
      </c>
      <c r="C24" s="3">
        <f>[4]FAI!T2</f>
        <v>0.1</v>
      </c>
    </row>
    <row r="25" spans="1:3" x14ac:dyDescent="0.25">
      <c r="B25" t="s">
        <v>28</v>
      </c>
      <c r="C25" s="3">
        <f>[5]FAI!T2</f>
        <v>0.28000000000000003</v>
      </c>
    </row>
    <row r="27" spans="1:3" x14ac:dyDescent="0.25">
      <c r="A27" t="s">
        <v>30</v>
      </c>
      <c r="B27" t="s">
        <v>24</v>
      </c>
      <c r="C27" s="3">
        <f>[1]FAI!U2</f>
        <v>0.54838709677419351</v>
      </c>
    </row>
    <row r="28" spans="1:3" x14ac:dyDescent="0.25">
      <c r="B28" t="s">
        <v>25</v>
      </c>
      <c r="C28" s="3">
        <f>[2]FAI!U2</f>
        <v>0.27777777777777779</v>
      </c>
    </row>
    <row r="29" spans="1:3" x14ac:dyDescent="0.25">
      <c r="B29" t="s">
        <v>26</v>
      </c>
      <c r="C29" s="3">
        <f>[3]FAI!U2</f>
        <v>0.52083333333333337</v>
      </c>
    </row>
    <row r="30" spans="1:3" x14ac:dyDescent="0.25">
      <c r="B30" t="s">
        <v>27</v>
      </c>
      <c r="C30" s="3">
        <f>[4]FAI!U2</f>
        <v>0.1</v>
      </c>
    </row>
    <row r="31" spans="1:3" x14ac:dyDescent="0.25">
      <c r="B31" t="s">
        <v>28</v>
      </c>
      <c r="C31" s="3">
        <f>[5]FAI!U2</f>
        <v>0.52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workbookViewId="0">
      <selection activeCell="F13" sqref="F13"/>
    </sheetView>
  </sheetViews>
  <sheetFormatPr defaultRowHeight="15" x14ac:dyDescent="0.25"/>
  <cols>
    <col min="1" max="1" width="19.28515625" bestFit="1" customWidth="1"/>
    <col min="17" max="18" width="33.5703125" bestFit="1" customWidth="1"/>
  </cols>
  <sheetData>
    <row r="1" spans="1:19" x14ac:dyDescent="0.25">
      <c r="A1" t="s">
        <v>6</v>
      </c>
      <c r="B1" t="s">
        <v>5</v>
      </c>
      <c r="C1" t="s">
        <v>0</v>
      </c>
      <c r="D1" t="s">
        <v>1</v>
      </c>
      <c r="E1" s="1" t="s">
        <v>3</v>
      </c>
      <c r="F1" s="2" t="s">
        <v>2</v>
      </c>
      <c r="G1" t="s">
        <v>4</v>
      </c>
      <c r="L1" t="s">
        <v>6</v>
      </c>
      <c r="M1" t="s">
        <v>5</v>
      </c>
      <c r="N1" t="s">
        <v>19</v>
      </c>
      <c r="O1" t="s">
        <v>31</v>
      </c>
      <c r="P1" s="4"/>
      <c r="Q1" s="4" t="s">
        <v>20</v>
      </c>
      <c r="R1" s="4" t="s">
        <v>21</v>
      </c>
      <c r="S1" s="4" t="s">
        <v>22</v>
      </c>
    </row>
    <row r="2" spans="1:19" x14ac:dyDescent="0.25">
      <c r="B2" t="s">
        <v>7</v>
      </c>
      <c r="C2">
        <f>[1]BIO!C2+[2]BIO!C2+[3]IBV!C2+[4]IBV!C2+[5]BIO!C2</f>
        <v>23</v>
      </c>
      <c r="D2">
        <f>[1]BIO!D2+[2]BIO!D2+[3]IBV!D2+[4]IBV!D2+[5]BIO!D2</f>
        <v>44</v>
      </c>
      <c r="E2">
        <f>[1]BIO!E2+[2]BIO!E2+[3]IBV!E2+[4]IBV!E2+[5]BIO!E2</f>
        <v>21</v>
      </c>
      <c r="M2" t="s">
        <v>7</v>
      </c>
      <c r="N2" s="3">
        <f>C2/C8</f>
        <v>0.10599078341013825</v>
      </c>
      <c r="O2" s="3">
        <f>D2/C8</f>
        <v>0.20276497695852536</v>
      </c>
      <c r="P2" s="4"/>
      <c r="Q2" s="3">
        <f>N2+N3</f>
        <v>0.56221198156682028</v>
      </c>
      <c r="R2" s="3">
        <f>O2+O3</f>
        <v>0.70506912442396319</v>
      </c>
      <c r="S2" s="3">
        <f>R2-Q2</f>
        <v>0.1428571428571429</v>
      </c>
    </row>
    <row r="3" spans="1:19" x14ac:dyDescent="0.25">
      <c r="B3" t="s">
        <v>8</v>
      </c>
      <c r="C3">
        <f>[1]BIO!C3+[2]BIO!C3+[3]IBV!C3+[4]IBV!C3+[5]BIO!C3</f>
        <v>99</v>
      </c>
      <c r="D3">
        <f>[1]BIO!D3+[2]BIO!D3+[3]IBV!D3+[4]IBV!D3+[5]BIO!D3</f>
        <v>109</v>
      </c>
      <c r="E3">
        <f>[1]BIO!E3+[2]BIO!E3+[3]IBV!E3+[4]IBV!E3+[5]BIO!E3</f>
        <v>31</v>
      </c>
      <c r="M3" t="s">
        <v>8</v>
      </c>
      <c r="N3" s="3">
        <f>C3/C8</f>
        <v>0.45622119815668205</v>
      </c>
      <c r="O3" s="3">
        <f>D3/C8</f>
        <v>0.50230414746543783</v>
      </c>
    </row>
    <row r="4" spans="1:19" x14ac:dyDescent="0.25">
      <c r="B4" t="s">
        <v>9</v>
      </c>
      <c r="C4">
        <f>[1]BIO!C4+[2]BIO!C4+[3]IBV!C4+[4]IBV!C4+[5]BIO!C4</f>
        <v>84</v>
      </c>
      <c r="D4">
        <f>[1]BIO!D4+[2]BIO!D4+[3]IBV!D4+[4]IBV!D4+[5]BIO!D4</f>
        <v>58</v>
      </c>
      <c r="E4">
        <f>[1]BIO!E4+[2]BIO!E4+[3]IBV!E4+[4]IBV!E4+[5]BIO!E4</f>
        <v>5</v>
      </c>
      <c r="M4" t="s">
        <v>9</v>
      </c>
      <c r="N4" s="3">
        <f>C4/C8</f>
        <v>0.38709677419354838</v>
      </c>
      <c r="O4" s="3">
        <f>D4/C8</f>
        <v>0.26728110599078342</v>
      </c>
    </row>
    <row r="5" spans="1:19" x14ac:dyDescent="0.25">
      <c r="B5" t="s">
        <v>10</v>
      </c>
      <c r="C5">
        <f>[1]BIO!C5+[2]BIO!C5+[3]IBV!C5+[4]IBV!C5+[5]BIO!C5</f>
        <v>10</v>
      </c>
      <c r="D5">
        <f>[1]BIO!D5+[2]BIO!D5+[3]IBV!D5+[4]IBV!D5+[5]BIO!D5</f>
        <v>5</v>
      </c>
      <c r="E5">
        <f>[1]BIO!E5+[2]BIO!E5+[3]IBV!E5+[4]IBV!E5+[5]BIO!E5</f>
        <v>0</v>
      </c>
      <c r="M5" t="s">
        <v>10</v>
      </c>
      <c r="N5" s="3">
        <f>C5/C8</f>
        <v>4.6082949308755762E-2</v>
      </c>
      <c r="O5" s="3">
        <f>D5/C8</f>
        <v>2.3041474654377881E-2</v>
      </c>
    </row>
    <row r="6" spans="1:19" x14ac:dyDescent="0.25">
      <c r="B6" t="s">
        <v>11</v>
      </c>
      <c r="C6">
        <f>[1]BIO!C6+[2]BIO!C6+[3]IBV!C6+[4]IBV!C6+[5]BIO!C6</f>
        <v>1</v>
      </c>
      <c r="D6">
        <f>[1]BIO!D6+[2]BIO!D6+[3]IBV!D6+[4]IBV!D6+[5]BIO!D6</f>
        <v>1</v>
      </c>
      <c r="E6">
        <f>[1]BIO!E6+[2]BIO!E6+[3]IBV!E6+[4]IBV!E6+[5]BIO!E6</f>
        <v>0</v>
      </c>
      <c r="M6" t="s">
        <v>11</v>
      </c>
      <c r="N6" s="3">
        <f>C6/C8</f>
        <v>4.608294930875576E-3</v>
      </c>
      <c r="O6" s="3">
        <f>D6/C8</f>
        <v>4.608294930875576E-3</v>
      </c>
    </row>
    <row r="7" spans="1:19" x14ac:dyDescent="0.25">
      <c r="B7" t="s">
        <v>12</v>
      </c>
      <c r="C7">
        <f>[1]BIO!C7+[2]BIO!C7+[3]IBV!C7+[4]IBV!C7+[5]BIO!C7</f>
        <v>0</v>
      </c>
      <c r="D7">
        <f>[1]BIO!D7+[2]BIO!D7+[3]IBV!D7+[4]IBV!D7+[5]BIO!D7</f>
        <v>0</v>
      </c>
      <c r="E7">
        <f>[1]BIO!E7+[2]BIO!E7+[3]IBV!E7+[4]IBV!E7+[5]BIO!E7</f>
        <v>0</v>
      </c>
      <c r="M7" t="s">
        <v>12</v>
      </c>
      <c r="N7" s="3">
        <f>C7/C8</f>
        <v>0</v>
      </c>
      <c r="O7" s="3">
        <f>D7/C8</f>
        <v>0</v>
      </c>
    </row>
    <row r="8" spans="1:19" x14ac:dyDescent="0.25">
      <c r="B8" t="s">
        <v>13</v>
      </c>
      <c r="C8">
        <f>SUM(C2:C7)</f>
        <v>217</v>
      </c>
      <c r="M8" t="s">
        <v>13</v>
      </c>
      <c r="N8" s="3">
        <f>SUM(N2:N7)</f>
        <v>1</v>
      </c>
    </row>
    <row r="15" spans="1:19" x14ac:dyDescent="0.25">
      <c r="A15" t="s">
        <v>23</v>
      </c>
      <c r="B15" t="s">
        <v>24</v>
      </c>
      <c r="C15" s="3">
        <f>[1]BIO!V2</f>
        <v>0.13461538461538458</v>
      </c>
    </row>
    <row r="16" spans="1:19" x14ac:dyDescent="0.25">
      <c r="B16" t="s">
        <v>25</v>
      </c>
      <c r="C16" s="3">
        <f>[2]BIO!V2</f>
        <v>0.18518518518518523</v>
      </c>
    </row>
    <row r="17" spans="1:3" x14ac:dyDescent="0.25">
      <c r="B17" t="s">
        <v>26</v>
      </c>
      <c r="C17" s="3">
        <f>[3]IBV!V2</f>
        <v>9.8360655737704805E-2</v>
      </c>
    </row>
    <row r="18" spans="1:3" x14ac:dyDescent="0.25">
      <c r="B18" t="s">
        <v>27</v>
      </c>
      <c r="C18" s="3">
        <f>[4]IBV!V2</f>
        <v>0.17142857142857149</v>
      </c>
    </row>
    <row r="19" spans="1:3" x14ac:dyDescent="0.25">
      <c r="B19" t="s">
        <v>28</v>
      </c>
      <c r="C19" s="3">
        <f>[5]BIO!V2</f>
        <v>0.16666666666666674</v>
      </c>
    </row>
    <row r="21" spans="1:3" x14ac:dyDescent="0.25">
      <c r="A21" t="s">
        <v>29</v>
      </c>
      <c r="B21" t="s">
        <v>24</v>
      </c>
      <c r="C21" s="3">
        <f>[1]BIO!T2</f>
        <v>0.55769230769230771</v>
      </c>
    </row>
    <row r="22" spans="1:3" x14ac:dyDescent="0.25">
      <c r="B22" t="s">
        <v>25</v>
      </c>
      <c r="C22" s="3">
        <f>[2]BIO!T2</f>
        <v>0.62962962962962954</v>
      </c>
    </row>
    <row r="23" spans="1:3" x14ac:dyDescent="0.25">
      <c r="B23" t="s">
        <v>26</v>
      </c>
      <c r="C23" s="3">
        <f>[3]IBV!T2</f>
        <v>0.63934426229508201</v>
      </c>
    </row>
    <row r="24" spans="1:3" x14ac:dyDescent="0.25">
      <c r="B24" t="s">
        <v>27</v>
      </c>
      <c r="C24" s="3">
        <f>[4]IBV!T2</f>
        <v>0.51428571428571423</v>
      </c>
    </row>
    <row r="25" spans="1:3" x14ac:dyDescent="0.25">
      <c r="B25" t="s">
        <v>28</v>
      </c>
      <c r="C25" s="3">
        <f>[5]BIO!T2</f>
        <v>0.45238095238095233</v>
      </c>
    </row>
    <row r="27" spans="1:3" x14ac:dyDescent="0.25">
      <c r="A27" t="s">
        <v>30</v>
      </c>
      <c r="B27" t="s">
        <v>24</v>
      </c>
      <c r="C27" s="3">
        <f>[1]BIO!U2</f>
        <v>0.69230769230769229</v>
      </c>
    </row>
    <row r="28" spans="1:3" x14ac:dyDescent="0.25">
      <c r="B28" t="s">
        <v>25</v>
      </c>
      <c r="C28" s="3">
        <f>[2]BIO!U2</f>
        <v>0.81481481481481477</v>
      </c>
    </row>
    <row r="29" spans="1:3" x14ac:dyDescent="0.25">
      <c r="B29" t="s">
        <v>26</v>
      </c>
      <c r="C29" s="3">
        <f>[3]IBV!U2</f>
        <v>0.73770491803278682</v>
      </c>
    </row>
    <row r="30" spans="1:3" x14ac:dyDescent="0.25">
      <c r="B30" t="s">
        <v>27</v>
      </c>
      <c r="C30" s="3">
        <f>[4]IBV!U2</f>
        <v>0.68571428571428572</v>
      </c>
    </row>
    <row r="31" spans="1:3" x14ac:dyDescent="0.25">
      <c r="B31" t="s">
        <v>28</v>
      </c>
      <c r="C31" s="3">
        <f>[5]BIO!U2</f>
        <v>0.61904761904761907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workbookViewId="0">
      <selection activeCell="I8" sqref="I8"/>
    </sheetView>
  </sheetViews>
  <sheetFormatPr defaultRowHeight="15" x14ac:dyDescent="0.25"/>
  <cols>
    <col min="1" max="1" width="19.28515625" bestFit="1" customWidth="1"/>
    <col min="17" max="18" width="33.5703125" bestFit="1" customWidth="1"/>
  </cols>
  <sheetData>
    <row r="1" spans="1:19" x14ac:dyDescent="0.25">
      <c r="A1" t="s">
        <v>6</v>
      </c>
      <c r="B1" t="s">
        <v>5</v>
      </c>
      <c r="C1" t="s">
        <v>0</v>
      </c>
      <c r="D1" t="s">
        <v>1</v>
      </c>
      <c r="E1" s="1" t="s">
        <v>3</v>
      </c>
      <c r="F1" s="2" t="s">
        <v>2</v>
      </c>
      <c r="G1" t="s">
        <v>4</v>
      </c>
      <c r="L1" t="s">
        <v>6</v>
      </c>
      <c r="M1" t="s">
        <v>5</v>
      </c>
      <c r="N1" t="s">
        <v>19</v>
      </c>
      <c r="O1" t="s">
        <v>31</v>
      </c>
      <c r="P1" s="4"/>
      <c r="Q1" s="4" t="s">
        <v>20</v>
      </c>
      <c r="R1" s="4" t="s">
        <v>21</v>
      </c>
      <c r="S1" s="4" t="s">
        <v>22</v>
      </c>
    </row>
    <row r="2" spans="1:19" x14ac:dyDescent="0.25">
      <c r="B2" t="s">
        <v>7</v>
      </c>
      <c r="C2">
        <f>[1]MI!C2+[2]MI!C2+[3]MI!C2+[4]MI!C2+[5]MI!C2</f>
        <v>34</v>
      </c>
      <c r="D2">
        <f>[1]MI!D2+[2]MI!D2+[3]MI!D2+[4]MI!D2+[5]MI!D2</f>
        <v>38</v>
      </c>
      <c r="E2">
        <f>[1]MI!E2+[2]MI!E2+[3]MI!E2+[4]MI!E2+[5]MI!E2</f>
        <v>5</v>
      </c>
      <c r="M2" t="s">
        <v>7</v>
      </c>
      <c r="N2" s="3">
        <f>C2/C8</f>
        <v>0.25757575757575757</v>
      </c>
      <c r="O2" s="3">
        <f>D2/C8</f>
        <v>0.2878787878787879</v>
      </c>
      <c r="P2" s="4"/>
      <c r="Q2" s="3">
        <f>N2+N3</f>
        <v>0.66666666666666674</v>
      </c>
      <c r="R2" s="3">
        <f>O2+O3</f>
        <v>0.71212121212121215</v>
      </c>
      <c r="S2" s="3">
        <f>R2-Q2</f>
        <v>4.5454545454545414E-2</v>
      </c>
    </row>
    <row r="3" spans="1:19" x14ac:dyDescent="0.25">
      <c r="B3" t="s">
        <v>8</v>
      </c>
      <c r="C3">
        <f>[1]MI!C3+[2]MI!C3+[3]MI!C3+[4]MI!C3+[5]MI!C3</f>
        <v>54</v>
      </c>
      <c r="D3">
        <f>[1]MI!D3+[2]MI!D3+[3]MI!D3+[4]MI!D3+[5]MI!D3</f>
        <v>56</v>
      </c>
      <c r="E3">
        <f>[1]MI!E3+[2]MI!E3+[3]MI!E3+[4]MI!E3+[5]MI!E3</f>
        <v>5</v>
      </c>
      <c r="F3">
        <f>[1]MI!F3+[2]MI!F3+[3]MI!F3+[4]MI!F3+[5]MI!F3</f>
        <v>1</v>
      </c>
      <c r="G3" t="s">
        <v>16</v>
      </c>
      <c r="M3" t="s">
        <v>8</v>
      </c>
      <c r="N3" s="3">
        <f>C3/C8</f>
        <v>0.40909090909090912</v>
      </c>
      <c r="O3" s="3">
        <f>D3/C8</f>
        <v>0.42424242424242425</v>
      </c>
    </row>
    <row r="4" spans="1:19" x14ac:dyDescent="0.25">
      <c r="B4" t="s">
        <v>9</v>
      </c>
      <c r="C4">
        <f>[1]MI!C4+[2]MI!C4+[3]MI!C4+[4]MI!C4+[5]MI!C4</f>
        <v>29</v>
      </c>
      <c r="D4">
        <f>[1]MI!D4+[2]MI!D4+[3]MI!D4+[4]MI!D4+[5]MI!D4</f>
        <v>29</v>
      </c>
      <c r="E4">
        <f>[1]MI!E4+[2]MI!E4+[3]MI!E4+[4]MI!E4+[5]MI!E4</f>
        <v>6</v>
      </c>
      <c r="M4" t="s">
        <v>9</v>
      </c>
      <c r="N4" s="3">
        <f>C4/C8</f>
        <v>0.2196969696969697</v>
      </c>
      <c r="O4" s="3">
        <f>D4/C8</f>
        <v>0.2196969696969697</v>
      </c>
    </row>
    <row r="5" spans="1:19" x14ac:dyDescent="0.25">
      <c r="B5" t="s">
        <v>10</v>
      </c>
      <c r="C5">
        <f>[1]MI!C5+[2]MI!C5+[3]MI!C5+[4]MI!C5+[5]MI!C5</f>
        <v>12</v>
      </c>
      <c r="D5">
        <f>[1]MI!D5+[2]MI!D5+[3]MI!D5+[4]MI!D5+[5]MI!D5</f>
        <v>6</v>
      </c>
      <c r="E5">
        <f>[1]MI!E5+[2]MI!E5+[3]MI!E5+[4]MI!E5+[5]MI!E5</f>
        <v>0</v>
      </c>
      <c r="M5" t="s">
        <v>10</v>
      </c>
      <c r="N5" s="3">
        <f>C5/C8</f>
        <v>9.0909090909090912E-2</v>
      </c>
      <c r="O5" s="3">
        <f>D5/C8</f>
        <v>4.5454545454545456E-2</v>
      </c>
    </row>
    <row r="6" spans="1:19" x14ac:dyDescent="0.25">
      <c r="B6" t="s">
        <v>11</v>
      </c>
      <c r="C6">
        <f>[1]MI!C6+[2]MI!C6+[3]MI!C6+[4]MI!C6+[5]MI!C6</f>
        <v>3</v>
      </c>
      <c r="D6">
        <f>[1]MI!D6+[2]MI!D6+[3]MI!D6+[4]MI!D6+[5]MI!D6</f>
        <v>3</v>
      </c>
      <c r="E6">
        <f>[1]MI!E6+[2]MI!E6+[3]MI!E6+[4]MI!E6+[5]MI!E6</f>
        <v>0</v>
      </c>
      <c r="M6" t="s">
        <v>11</v>
      </c>
      <c r="N6" s="3">
        <f>C6/C8</f>
        <v>2.2727272727272728E-2</v>
      </c>
      <c r="O6" s="3">
        <f>D6/C8</f>
        <v>2.2727272727272728E-2</v>
      </c>
    </row>
    <row r="7" spans="1:19" x14ac:dyDescent="0.25">
      <c r="B7" t="s">
        <v>12</v>
      </c>
      <c r="C7">
        <f>[1]MI!C7+[2]MI!C7+[3]MI!C7+[4]MI!C7+[5]MI!C7</f>
        <v>0</v>
      </c>
      <c r="D7">
        <f>[1]MI!D7+[2]MI!D7+[3]MI!D7+[4]MI!D7+[5]MI!D7</f>
        <v>0</v>
      </c>
      <c r="E7">
        <f>[1]MI!E7+[2]MI!E7+[3]MI!E7+[4]MI!E7+[5]MI!E7</f>
        <v>0</v>
      </c>
      <c r="M7" t="s">
        <v>12</v>
      </c>
      <c r="N7" s="3">
        <f>C7/C8</f>
        <v>0</v>
      </c>
      <c r="O7" s="3">
        <f>D7/C8</f>
        <v>0</v>
      </c>
    </row>
    <row r="8" spans="1:19" x14ac:dyDescent="0.25">
      <c r="B8" t="s">
        <v>13</v>
      </c>
      <c r="C8">
        <f>SUM(C2:C7)</f>
        <v>132</v>
      </c>
      <c r="M8" t="s">
        <v>13</v>
      </c>
      <c r="N8" s="3">
        <f>SUM(N2:N7)</f>
        <v>1.0000000000000002</v>
      </c>
    </row>
    <row r="15" spans="1:19" x14ac:dyDescent="0.25">
      <c r="A15" t="s">
        <v>23</v>
      </c>
      <c r="B15" t="s">
        <v>24</v>
      </c>
      <c r="C15" s="3">
        <f>[1]MI!V2</f>
        <v>0</v>
      </c>
    </row>
    <row r="16" spans="1:19" x14ac:dyDescent="0.25">
      <c r="B16" t="s">
        <v>25</v>
      </c>
      <c r="C16" s="3">
        <f>[2]MI!V2</f>
        <v>7.1428571428571397E-2</v>
      </c>
    </row>
    <row r="17" spans="1:3" x14ac:dyDescent="0.25">
      <c r="B17" t="s">
        <v>26</v>
      </c>
      <c r="C17" s="3">
        <f>[3]MI!V2</f>
        <v>4.5454545454545414E-2</v>
      </c>
    </row>
    <row r="18" spans="1:3" x14ac:dyDescent="0.25">
      <c r="B18" t="s">
        <v>27</v>
      </c>
      <c r="C18" s="3">
        <f>[4]MI!V2</f>
        <v>0</v>
      </c>
    </row>
    <row r="19" spans="1:3" x14ac:dyDescent="0.25">
      <c r="B19" t="s">
        <v>28</v>
      </c>
      <c r="C19" s="3">
        <f>[5]MI!V2</f>
        <v>9.0909090909090939E-2</v>
      </c>
    </row>
    <row r="21" spans="1:3" x14ac:dyDescent="0.25">
      <c r="A21" t="s">
        <v>29</v>
      </c>
      <c r="B21" t="s">
        <v>24</v>
      </c>
      <c r="C21" s="3">
        <f>[1]MI!T2</f>
        <v>0.72727272727272729</v>
      </c>
    </row>
    <row r="22" spans="1:3" x14ac:dyDescent="0.25">
      <c r="B22" t="s">
        <v>25</v>
      </c>
      <c r="C22" s="3">
        <f>[2]MI!T2</f>
        <v>0.5714285714285714</v>
      </c>
    </row>
    <row r="23" spans="1:3" x14ac:dyDescent="0.25">
      <c r="B23" t="s">
        <v>26</v>
      </c>
      <c r="C23" s="3">
        <f>[3]MI!T2</f>
        <v>0.65909090909090917</v>
      </c>
    </row>
    <row r="24" spans="1:3" x14ac:dyDescent="0.25">
      <c r="B24" t="s">
        <v>27</v>
      </c>
      <c r="C24" s="3">
        <f>[4]MI!T2</f>
        <v>0.73684210526315785</v>
      </c>
    </row>
    <row r="25" spans="1:3" x14ac:dyDescent="0.25">
      <c r="B25" t="s">
        <v>28</v>
      </c>
      <c r="C25" s="3">
        <f>[5]MI!T2</f>
        <v>0.63636363636363635</v>
      </c>
    </row>
    <row r="27" spans="1:3" x14ac:dyDescent="0.25">
      <c r="A27" t="s">
        <v>30</v>
      </c>
      <c r="B27" t="s">
        <v>24</v>
      </c>
      <c r="C27" s="3">
        <f>[1]MI!U2</f>
        <v>0.72727272727272729</v>
      </c>
    </row>
    <row r="28" spans="1:3" x14ac:dyDescent="0.25">
      <c r="B28" t="s">
        <v>25</v>
      </c>
      <c r="C28" s="3">
        <f>[2]MI!U2</f>
        <v>0.64285714285714279</v>
      </c>
    </row>
    <row r="29" spans="1:3" x14ac:dyDescent="0.25">
      <c r="B29" t="s">
        <v>26</v>
      </c>
      <c r="C29" s="3">
        <f>[3]MI!U2</f>
        <v>0.70454545454545459</v>
      </c>
    </row>
    <row r="30" spans="1:3" x14ac:dyDescent="0.25">
      <c r="B30" t="s">
        <v>27</v>
      </c>
      <c r="C30" s="3">
        <f>[4]MI!U2</f>
        <v>0.73684210526315785</v>
      </c>
    </row>
    <row r="31" spans="1:3" x14ac:dyDescent="0.25">
      <c r="B31" t="s">
        <v>28</v>
      </c>
      <c r="C31" s="3">
        <f>[5]MI!U2</f>
        <v>0.72727272727272729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abSelected="1" workbookViewId="0">
      <selection activeCell="D4" sqref="D4"/>
    </sheetView>
  </sheetViews>
  <sheetFormatPr defaultRowHeight="15" x14ac:dyDescent="0.25"/>
  <cols>
    <col min="1" max="1" width="19.28515625" bestFit="1" customWidth="1"/>
    <col min="17" max="18" width="33.5703125" bestFit="1" customWidth="1"/>
  </cols>
  <sheetData>
    <row r="1" spans="1:19" x14ac:dyDescent="0.25">
      <c r="A1" t="s">
        <v>6</v>
      </c>
      <c r="B1" t="s">
        <v>5</v>
      </c>
      <c r="C1" t="s">
        <v>0</v>
      </c>
      <c r="D1" t="s">
        <v>1</v>
      </c>
      <c r="E1" s="1" t="s">
        <v>3</v>
      </c>
      <c r="F1" s="2" t="s">
        <v>2</v>
      </c>
      <c r="G1" t="s">
        <v>4</v>
      </c>
      <c r="L1" t="s">
        <v>6</v>
      </c>
      <c r="M1" t="s">
        <v>5</v>
      </c>
      <c r="N1" t="s">
        <v>19</v>
      </c>
      <c r="O1" t="s">
        <v>31</v>
      </c>
      <c r="P1" s="4"/>
      <c r="Q1" s="4" t="s">
        <v>20</v>
      </c>
      <c r="R1" s="4" t="s">
        <v>21</v>
      </c>
      <c r="S1" s="4" t="s">
        <v>22</v>
      </c>
    </row>
    <row r="2" spans="1:19" x14ac:dyDescent="0.25">
      <c r="B2" t="s">
        <v>7</v>
      </c>
      <c r="C2">
        <f>[1]IFI!C2+[2]IFI!C2+[3]IFI!C2+[4]IFI!C2+[5]IFI!C2</f>
        <v>77</v>
      </c>
      <c r="D2">
        <f>[1]IFI!D2+[2]IFI!D2+[3]IFI!D2+[4]IFI!D2+[5]IFI!D2</f>
        <v>98</v>
      </c>
      <c r="E2">
        <f>[1]IFI!E2+[2]IFI!E2+[3]IFI!E2+[4]IFI!E2+[5]IFI!E2</f>
        <v>19</v>
      </c>
      <c r="M2" t="s">
        <v>7</v>
      </c>
      <c r="N2" s="3">
        <f>C2/C8</f>
        <v>0.18509615384615385</v>
      </c>
      <c r="O2" s="3">
        <f>D2/C8</f>
        <v>0.23557692307692307</v>
      </c>
      <c r="P2" s="4"/>
      <c r="Q2" s="3">
        <f>N2+N3</f>
        <v>0.60817307692307687</v>
      </c>
      <c r="R2" s="3">
        <f>O2+O3</f>
        <v>0.67307692307692313</v>
      </c>
      <c r="S2" s="3">
        <f>R2-Q2</f>
        <v>6.4903846153846256E-2</v>
      </c>
    </row>
    <row r="3" spans="1:19" x14ac:dyDescent="0.25">
      <c r="B3" t="s">
        <v>8</v>
      </c>
      <c r="C3">
        <f>[1]IFI!C3+[2]IFI!C3+[3]IFI!C3+[4]IFI!C3+[5]IFI!C3</f>
        <v>176</v>
      </c>
      <c r="D3">
        <f>[1]IFI!D3+[2]IFI!D3+[3]IFI!D3+[4]IFI!D3+[5]IFI!D3</f>
        <v>182</v>
      </c>
      <c r="E3">
        <f>[1]IFI!E3+[2]IFI!E3+[3]IFI!E3+[4]IFI!E3+[5]IFI!E3</f>
        <v>27</v>
      </c>
      <c r="M3" t="s">
        <v>8</v>
      </c>
      <c r="N3" s="3">
        <f>C3/C8</f>
        <v>0.42307692307692307</v>
      </c>
      <c r="O3" s="3">
        <f>D3/C8</f>
        <v>0.4375</v>
      </c>
      <c r="P3" s="4"/>
      <c r="Q3" s="4"/>
      <c r="R3" s="4"/>
    </row>
    <row r="4" spans="1:19" x14ac:dyDescent="0.25">
      <c r="B4" t="s">
        <v>9</v>
      </c>
      <c r="C4">
        <f>[1]IFI!C4+[2]IFI!C4+[3]IFI!C4+[4]IFI!C4+[5]IFI!C4</f>
        <v>117</v>
      </c>
      <c r="D4">
        <f>[1]IFI!D4+[2]IFI!D4+[3]IFI!D4+[4]IFI!D4+[5]IFI!D4</f>
        <v>98</v>
      </c>
      <c r="E4">
        <f>[1]IFI!E4+[2]IFI!E4+[3]IFI!E4+[4]IFI!E4+[5]IFI!E4</f>
        <v>8</v>
      </c>
      <c r="F4">
        <v>1</v>
      </c>
      <c r="G4" t="s">
        <v>14</v>
      </c>
      <c r="M4" t="s">
        <v>9</v>
      </c>
      <c r="N4" s="3">
        <f>C4/C8</f>
        <v>0.28125</v>
      </c>
      <c r="O4" s="3">
        <f>D4/C8</f>
        <v>0.23557692307692307</v>
      </c>
    </row>
    <row r="5" spans="1:19" x14ac:dyDescent="0.25">
      <c r="B5" t="s">
        <v>10</v>
      </c>
      <c r="C5">
        <f>[1]IFI!C5+[2]IFI!C5+[3]IFI!C5+[4]IFI!C5+[5]IFI!C5</f>
        <v>30</v>
      </c>
      <c r="D5">
        <f>[1]IFI!D5+[2]IFI!D5+[3]IFI!D5+[4]IFI!D5+[5]IFI!D5</f>
        <v>22</v>
      </c>
      <c r="E5">
        <f>[1]IFI!E5+[2]IFI!E5+[3]IFI!E5+[4]IFI!E5+[5]IFI!E5</f>
        <v>2</v>
      </c>
      <c r="F5">
        <v>1</v>
      </c>
      <c r="G5" t="s">
        <v>15</v>
      </c>
      <c r="M5" t="s">
        <v>10</v>
      </c>
      <c r="N5" s="3">
        <f>C5/C8</f>
        <v>7.2115384615384609E-2</v>
      </c>
      <c r="O5" s="3">
        <f>D5/C8</f>
        <v>5.2884615384615384E-2</v>
      </c>
    </row>
    <row r="6" spans="1:19" x14ac:dyDescent="0.25">
      <c r="B6" t="s">
        <v>11</v>
      </c>
      <c r="C6">
        <f>[1]IFI!C6+[2]IFI!C6+[3]IFI!C6+[4]IFI!C6+[5]IFI!C6</f>
        <v>7</v>
      </c>
      <c r="D6">
        <f>[1]IFI!D6+[2]IFI!D6+[3]IFI!D6+[4]IFI!D6+[5]IFI!D6</f>
        <v>6</v>
      </c>
      <c r="E6">
        <f>[1]IFI!E6+[2]IFI!E6+[3]IFI!E6+[4]IFI!E6+[5]IFI!E6</f>
        <v>1</v>
      </c>
      <c r="M6" t="s">
        <v>11</v>
      </c>
      <c r="N6" s="3">
        <f>C6/C8</f>
        <v>1.6826923076923076E-2</v>
      </c>
      <c r="O6" s="3">
        <f>D6/C8</f>
        <v>1.4423076923076924E-2</v>
      </c>
    </row>
    <row r="7" spans="1:19" x14ac:dyDescent="0.25">
      <c r="B7" t="s">
        <v>12</v>
      </c>
      <c r="C7">
        <f>[1]IFI!C7+[2]IFI!C7+[3]IFI!C7+[4]IFI!C7+[5]IFI!C7</f>
        <v>9</v>
      </c>
      <c r="D7">
        <f>[1]IFI!D7+[2]IFI!D7+[3]IFI!D7+[4]IFI!D7+[5]IFI!D7</f>
        <v>7</v>
      </c>
      <c r="E7">
        <f>[1]IFI!E7+[2]IFI!E7+[3]IFI!E7+[4]IFI!E7+[5]IFI!E7</f>
        <v>0</v>
      </c>
      <c r="M7" t="s">
        <v>12</v>
      </c>
      <c r="N7" s="3">
        <f>C7/C8</f>
        <v>2.1634615384615384E-2</v>
      </c>
      <c r="O7" s="3">
        <f>D7/C8</f>
        <v>1.6826923076923076E-2</v>
      </c>
    </row>
    <row r="8" spans="1:19" x14ac:dyDescent="0.25">
      <c r="B8" t="s">
        <v>13</v>
      </c>
      <c r="C8">
        <f>SUM(C2:C7)</f>
        <v>416</v>
      </c>
      <c r="M8" t="s">
        <v>13</v>
      </c>
      <c r="N8" s="3">
        <f>SUM(N2:N7)</f>
        <v>1</v>
      </c>
    </row>
    <row r="15" spans="1:19" x14ac:dyDescent="0.25">
      <c r="A15" t="s">
        <v>23</v>
      </c>
      <c r="B15" t="s">
        <v>24</v>
      </c>
      <c r="C15" s="3">
        <f>[1]IFI!V2</f>
        <v>2.0618556701030966E-2</v>
      </c>
    </row>
    <row r="16" spans="1:19" x14ac:dyDescent="0.25">
      <c r="B16" t="s">
        <v>25</v>
      </c>
      <c r="C16" s="3">
        <f>[2]IFI!V2</f>
        <v>2.0408163265306034E-2</v>
      </c>
    </row>
    <row r="17" spans="1:3" x14ac:dyDescent="0.25">
      <c r="B17" t="s">
        <v>26</v>
      </c>
      <c r="C17" s="3">
        <f>[3]IFI!V2</f>
        <v>4.9504950495049438E-2</v>
      </c>
    </row>
    <row r="18" spans="1:3" x14ac:dyDescent="0.25">
      <c r="B18" t="s">
        <v>27</v>
      </c>
      <c r="C18" s="3">
        <f>[4]IFI!V2</f>
        <v>0.12698412698412698</v>
      </c>
    </row>
    <row r="19" spans="1:3" x14ac:dyDescent="0.25">
      <c r="B19" t="s">
        <v>28</v>
      </c>
      <c r="C19" s="3">
        <f>[5]IFI!V2</f>
        <v>0.10377358490566047</v>
      </c>
    </row>
    <row r="21" spans="1:3" x14ac:dyDescent="0.25">
      <c r="A21" t="s">
        <v>29</v>
      </c>
      <c r="B21" t="s">
        <v>24</v>
      </c>
      <c r="C21" s="3">
        <f>[1]IFI!T2</f>
        <v>0.7010309278350515</v>
      </c>
    </row>
    <row r="22" spans="1:3" x14ac:dyDescent="0.25">
      <c r="B22" t="s">
        <v>25</v>
      </c>
      <c r="C22" s="3">
        <f>[2]IFI!T2</f>
        <v>0.65306122448979598</v>
      </c>
    </row>
    <row r="23" spans="1:3" x14ac:dyDescent="0.25">
      <c r="B23" t="s">
        <v>26</v>
      </c>
      <c r="C23" s="3">
        <f>[3]IFI!T2</f>
        <v>0.65346534653465349</v>
      </c>
    </row>
    <row r="24" spans="1:3" x14ac:dyDescent="0.25">
      <c r="B24" t="s">
        <v>27</v>
      </c>
      <c r="C24" s="3">
        <f>[4]IFI!T2</f>
        <v>0.41269841269841268</v>
      </c>
    </row>
    <row r="25" spans="1:3" x14ac:dyDescent="0.25">
      <c r="B25" t="s">
        <v>28</v>
      </c>
      <c r="C25" s="3">
        <f>[5]IFI!T2</f>
        <v>0.57547169811320753</v>
      </c>
    </row>
    <row r="27" spans="1:3" x14ac:dyDescent="0.25">
      <c r="A27" t="s">
        <v>30</v>
      </c>
      <c r="B27" t="s">
        <v>24</v>
      </c>
      <c r="C27" s="3">
        <f>[1]IFI!U2</f>
        <v>0.72164948453608246</v>
      </c>
    </row>
    <row r="28" spans="1:3" x14ac:dyDescent="0.25">
      <c r="B28" t="s">
        <v>25</v>
      </c>
      <c r="C28" s="3">
        <f>[2]IFI!U2</f>
        <v>0.67346938775510201</v>
      </c>
    </row>
    <row r="29" spans="1:3" x14ac:dyDescent="0.25">
      <c r="B29" t="s">
        <v>26</v>
      </c>
      <c r="C29" s="3">
        <f>[3]IFI!U2</f>
        <v>0.70297029702970293</v>
      </c>
    </row>
    <row r="30" spans="1:3" x14ac:dyDescent="0.25">
      <c r="B30" t="s">
        <v>27</v>
      </c>
      <c r="C30" s="3">
        <f>[4]IFI!U2</f>
        <v>0.53968253968253965</v>
      </c>
    </row>
    <row r="31" spans="1:3" x14ac:dyDescent="0.25">
      <c r="B31" t="s">
        <v>28</v>
      </c>
      <c r="C31" s="3">
        <f>[5]IFI!U2</f>
        <v>0.679245283018868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Totaloversikt</vt:lpstr>
      <vt:lpstr>KJM</vt:lpstr>
      <vt:lpstr>GEO</vt:lpstr>
      <vt:lpstr>FYS</vt:lpstr>
      <vt:lpstr>AST</vt:lpstr>
      <vt:lpstr>FAI</vt:lpstr>
      <vt:lpstr>BIO</vt:lpstr>
      <vt:lpstr>MI</vt:lpstr>
      <vt:lpstr>IFI</vt:lpstr>
    </vt:vector>
  </TitlesOfParts>
  <Company>Universitetet i Oslo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Helge Engeseth Kleivane</dc:creator>
  <cp:lastModifiedBy>Andreas Tandberg</cp:lastModifiedBy>
  <dcterms:created xsi:type="dcterms:W3CDTF">2016-12-15T14:08:47Z</dcterms:created>
  <dcterms:modified xsi:type="dcterms:W3CDTF">2017-02-15T15:03:45Z</dcterms:modified>
</cp:coreProperties>
</file>