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o-my.sharepoint.com/personal/andreata_uio_no/Documents/STUT/sakspapirer-stut-møter/"/>
    </mc:Choice>
  </mc:AlternateContent>
  <bookViews>
    <workbookView xWindow="0" yWindow="0" windowWidth="16320" windowHeight="3960"/>
  </bookViews>
  <sheets>
    <sheet name="NOM2018" sheetId="1" r:id="rId1"/>
  </sheets>
  <definedNames>
    <definedName name="_xlnm.Print_Area" localSheetId="0">'NOM2018'!$AC$1:$CP$27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F10" i="1"/>
  <c r="F11" i="1"/>
  <c r="H6" i="1"/>
  <c r="F6" i="1"/>
  <c r="H13" i="1"/>
  <c r="F13" i="1"/>
  <c r="F8" i="1"/>
  <c r="I24" i="1"/>
  <c r="H24" i="1"/>
  <c r="F24" i="1"/>
  <c r="G23" i="1"/>
  <c r="E23" i="1"/>
  <c r="D23" i="1"/>
  <c r="I22" i="1"/>
  <c r="H22" i="1"/>
  <c r="F22" i="1"/>
  <c r="I20" i="1"/>
  <c r="H20" i="1"/>
  <c r="F20" i="1"/>
  <c r="I19" i="1"/>
  <c r="H19" i="1"/>
  <c r="F19" i="1"/>
  <c r="I18" i="1"/>
  <c r="H18" i="1"/>
  <c r="F18" i="1"/>
  <c r="I17" i="1"/>
  <c r="H17" i="1"/>
  <c r="F17" i="1"/>
  <c r="I16" i="1"/>
  <c r="H16" i="1"/>
  <c r="F16" i="1"/>
  <c r="I15" i="1"/>
  <c r="H15" i="1"/>
  <c r="F15" i="1"/>
  <c r="I14" i="1"/>
  <c r="H14" i="1"/>
  <c r="F14" i="1"/>
  <c r="I13" i="1"/>
  <c r="I12" i="1"/>
  <c r="H12" i="1"/>
  <c r="F12" i="1"/>
  <c r="I11" i="1"/>
  <c r="I10" i="1"/>
  <c r="I9" i="1"/>
  <c r="H9" i="1"/>
  <c r="F9" i="1"/>
  <c r="I8" i="1"/>
  <c r="H8" i="1"/>
  <c r="I7" i="1"/>
  <c r="H7" i="1"/>
  <c r="F7" i="1"/>
  <c r="I6" i="1"/>
  <c r="I4" i="1"/>
  <c r="H4" i="1"/>
  <c r="F4" i="1"/>
  <c r="I23" i="1"/>
  <c r="R12" i="1"/>
  <c r="S11" i="1"/>
  <c r="S13" i="1"/>
  <c r="S24" i="1"/>
  <c r="R24" i="1"/>
  <c r="P24" i="1"/>
  <c r="Q23" i="1"/>
  <c r="H23" i="1"/>
  <c r="O23" i="1"/>
  <c r="F23" i="1"/>
  <c r="N23" i="1"/>
  <c r="S22" i="1"/>
  <c r="R22" i="1"/>
  <c r="P22" i="1"/>
  <c r="S20" i="1"/>
  <c r="R20" i="1"/>
  <c r="P20" i="1"/>
  <c r="S19" i="1"/>
  <c r="R19" i="1"/>
  <c r="P19" i="1"/>
  <c r="S18" i="1"/>
  <c r="R18" i="1"/>
  <c r="P18" i="1"/>
  <c r="S17" i="1"/>
  <c r="R17" i="1"/>
  <c r="P17" i="1"/>
  <c r="S16" i="1"/>
  <c r="R16" i="1"/>
  <c r="P16" i="1"/>
  <c r="S15" i="1"/>
  <c r="R15" i="1"/>
  <c r="P15" i="1"/>
  <c r="S14" i="1"/>
  <c r="R14" i="1"/>
  <c r="P14" i="1"/>
  <c r="S12" i="1"/>
  <c r="P12" i="1"/>
  <c r="S10" i="1"/>
  <c r="S9" i="1"/>
  <c r="R9" i="1"/>
  <c r="P9" i="1"/>
  <c r="S8" i="1"/>
  <c r="R8" i="1"/>
  <c r="P8" i="1"/>
  <c r="S7" i="1"/>
  <c r="R7" i="1"/>
  <c r="P7" i="1"/>
  <c r="S6" i="1"/>
  <c r="S4" i="1"/>
  <c r="R4" i="1"/>
  <c r="P4" i="1"/>
  <c r="S23" i="1"/>
  <c r="AA24" i="1"/>
  <c r="AA8" i="1"/>
  <c r="AA9" i="1"/>
  <c r="AA10" i="1"/>
  <c r="AA12" i="1"/>
  <c r="AA14" i="1"/>
  <c r="AA15" i="1"/>
  <c r="AA16" i="1"/>
  <c r="AA17" i="1"/>
  <c r="AA18" i="1"/>
  <c r="AA19" i="1"/>
  <c r="AA20" i="1"/>
  <c r="AA21" i="1"/>
  <c r="AA22" i="1"/>
  <c r="AA7" i="1"/>
  <c r="AA6" i="1"/>
  <c r="Y24" i="1"/>
  <c r="Y7" i="1"/>
  <c r="Y8" i="1"/>
  <c r="Y9" i="1"/>
  <c r="Y10" i="1"/>
  <c r="Y12" i="1"/>
  <c r="Y14" i="1"/>
  <c r="Y15" i="1"/>
  <c r="Y16" i="1"/>
  <c r="Y17" i="1"/>
  <c r="Y18" i="1"/>
  <c r="Y19" i="1"/>
  <c r="Y20" i="1"/>
  <c r="Y21" i="1"/>
  <c r="Y22" i="1"/>
  <c r="Y6" i="1"/>
  <c r="Y4" i="1"/>
  <c r="AA4" i="1"/>
  <c r="AB24" i="1"/>
  <c r="Z23" i="1"/>
  <c r="R23" i="1"/>
  <c r="X23" i="1"/>
  <c r="P23" i="1"/>
  <c r="W23" i="1"/>
  <c r="AB22" i="1"/>
  <c r="AB21" i="1"/>
  <c r="AB20" i="1"/>
  <c r="AB19" i="1"/>
  <c r="AB18" i="1"/>
  <c r="AB17" i="1"/>
  <c r="AB16" i="1"/>
  <c r="AB15" i="1"/>
  <c r="AB14" i="1"/>
  <c r="AB12" i="1"/>
  <c r="AB10" i="1"/>
  <c r="AB9" i="1"/>
  <c r="AB8" i="1"/>
  <c r="AB7" i="1"/>
  <c r="AB6" i="1"/>
  <c r="AB4" i="1"/>
  <c r="AB23" i="1"/>
  <c r="AJ4" i="1"/>
  <c r="AJ6" i="1"/>
  <c r="AJ7" i="1"/>
  <c r="AJ8" i="1"/>
  <c r="AJ9" i="1"/>
  <c r="AJ10" i="1"/>
  <c r="AJ12" i="1"/>
  <c r="AJ14" i="1"/>
  <c r="AJ15" i="1"/>
  <c r="AJ16" i="1"/>
  <c r="AJ17" i="1"/>
  <c r="AJ18" i="1"/>
  <c r="AJ19" i="1"/>
  <c r="AJ20" i="1"/>
  <c r="AJ21" i="1"/>
  <c r="AJ22" i="1"/>
  <c r="AJ24" i="1"/>
  <c r="AH4" i="1"/>
  <c r="AH6" i="1"/>
  <c r="AH7" i="1"/>
  <c r="AH8" i="1"/>
  <c r="AH9" i="1"/>
  <c r="AH10" i="1"/>
  <c r="AH12" i="1"/>
  <c r="AH14" i="1"/>
  <c r="AH15" i="1"/>
  <c r="AH16" i="1"/>
  <c r="AH17" i="1"/>
  <c r="AH18" i="1"/>
  <c r="AH19" i="1"/>
  <c r="AH20" i="1"/>
  <c r="AH21" i="1"/>
  <c r="AH22" i="1"/>
  <c r="AH24" i="1"/>
  <c r="AK24" i="1"/>
  <c r="AI23" i="1"/>
  <c r="AA23" i="1"/>
  <c r="AG23" i="1"/>
  <c r="Y23" i="1"/>
  <c r="AF23" i="1"/>
  <c r="AK22" i="1"/>
  <c r="AK21" i="1"/>
  <c r="AK20" i="1"/>
  <c r="AK19" i="1"/>
  <c r="AK18" i="1"/>
  <c r="AK17" i="1"/>
  <c r="AK16" i="1"/>
  <c r="AK15" i="1"/>
  <c r="AK14" i="1"/>
  <c r="AK12" i="1"/>
  <c r="AK10" i="1"/>
  <c r="AK9" i="1"/>
  <c r="AK8" i="1"/>
  <c r="AK7" i="1"/>
  <c r="AK6" i="1"/>
  <c r="AK4" i="1"/>
  <c r="AK23" i="1"/>
  <c r="AQ24" i="1"/>
  <c r="AQ7" i="1"/>
  <c r="AQ8" i="1"/>
  <c r="AQ9" i="1"/>
  <c r="AQ10" i="1"/>
  <c r="AQ12" i="1"/>
  <c r="AQ14" i="1"/>
  <c r="AQ15" i="1"/>
  <c r="AQ16" i="1"/>
  <c r="AQ17" i="1"/>
  <c r="AQ18" i="1"/>
  <c r="AQ19" i="1"/>
  <c r="AQ20" i="1"/>
  <c r="AQ21" i="1"/>
  <c r="AQ22" i="1"/>
  <c r="AQ6" i="1"/>
  <c r="AQ4" i="1"/>
  <c r="AM23" i="1"/>
  <c r="AH23" i="1"/>
  <c r="AO23" i="1"/>
  <c r="AJ23" i="1"/>
  <c r="AP24" i="1"/>
  <c r="AN24" i="1"/>
  <c r="AL23" i="1"/>
  <c r="AP22" i="1"/>
  <c r="AN22" i="1"/>
  <c r="AP21" i="1"/>
  <c r="AN21" i="1"/>
  <c r="AP20" i="1"/>
  <c r="AN20" i="1"/>
  <c r="AP19" i="1"/>
  <c r="AN19" i="1"/>
  <c r="AP18" i="1"/>
  <c r="AN18" i="1"/>
  <c r="AP17" i="1"/>
  <c r="AN17" i="1"/>
  <c r="AP16" i="1"/>
  <c r="AN16" i="1"/>
  <c r="AP15" i="1"/>
  <c r="AN15" i="1"/>
  <c r="AP14" i="1"/>
  <c r="AN14" i="1"/>
  <c r="AP12" i="1"/>
  <c r="AN12" i="1"/>
  <c r="AP10" i="1"/>
  <c r="AN10" i="1"/>
  <c r="AP9" i="1"/>
  <c r="AN9" i="1"/>
  <c r="AP8" i="1"/>
  <c r="AN8" i="1"/>
  <c r="AP7" i="1"/>
  <c r="AN7" i="1"/>
  <c r="AP6" i="1"/>
  <c r="AN6" i="1"/>
  <c r="BH15" i="1"/>
  <c r="AX23" i="1"/>
  <c r="AV23" i="1"/>
  <c r="AU23" i="1"/>
  <c r="AZ24" i="1"/>
  <c r="AZ22" i="1"/>
  <c r="AZ21" i="1"/>
  <c r="AZ20" i="1"/>
  <c r="AZ19" i="1"/>
  <c r="AZ18" i="1"/>
  <c r="AZ17" i="1"/>
  <c r="AZ16" i="1"/>
  <c r="AZ15" i="1"/>
  <c r="AZ14" i="1"/>
  <c r="AZ12" i="1"/>
  <c r="AZ10" i="1"/>
  <c r="AZ9" i="1"/>
  <c r="AZ8" i="1"/>
  <c r="AZ7" i="1"/>
  <c r="AZ6" i="1"/>
  <c r="AY24" i="1"/>
  <c r="AY22" i="1"/>
  <c r="AY21" i="1"/>
  <c r="AY20" i="1"/>
  <c r="AY19" i="1"/>
  <c r="AY18" i="1"/>
  <c r="AY17" i="1"/>
  <c r="AY16" i="1"/>
  <c r="AY15" i="1"/>
  <c r="AY14" i="1"/>
  <c r="AY12" i="1"/>
  <c r="AY10" i="1"/>
  <c r="AY9" i="1"/>
  <c r="AY8" i="1"/>
  <c r="AY7" i="1"/>
  <c r="AY6" i="1"/>
  <c r="AW24" i="1"/>
  <c r="AW22" i="1"/>
  <c r="AW20" i="1"/>
  <c r="AW21" i="1"/>
  <c r="AW19" i="1"/>
  <c r="AW18" i="1"/>
  <c r="AW17" i="1"/>
  <c r="AW16" i="1"/>
  <c r="AW15" i="1"/>
  <c r="AW14" i="1"/>
  <c r="AW12" i="1"/>
  <c r="AW10" i="1"/>
  <c r="AW9" i="1"/>
  <c r="AW8" i="1"/>
  <c r="AW7" i="1"/>
  <c r="AW6" i="1"/>
  <c r="AZ23" i="1"/>
  <c r="AQ23" i="1"/>
  <c r="AP23" i="1"/>
  <c r="AN23" i="1"/>
  <c r="BF6" i="1"/>
  <c r="BH24" i="1"/>
  <c r="BF24" i="1"/>
  <c r="BG23" i="1"/>
  <c r="AY23" i="1"/>
  <c r="BQ24" i="1"/>
  <c r="BQ7" i="1"/>
  <c r="BQ6" i="1"/>
  <c r="BO6" i="1"/>
  <c r="BF22" i="1"/>
  <c r="BE23" i="1"/>
  <c r="AW23" i="1"/>
  <c r="BD23" i="1"/>
  <c r="BI24" i="1"/>
  <c r="BI22" i="1"/>
  <c r="BH22" i="1"/>
  <c r="BI21" i="1"/>
  <c r="BH21" i="1"/>
  <c r="BF21" i="1"/>
  <c r="BI20" i="1"/>
  <c r="BH20" i="1"/>
  <c r="BF20" i="1"/>
  <c r="BI19" i="1"/>
  <c r="BH19" i="1"/>
  <c r="BF19" i="1"/>
  <c r="BI18" i="1"/>
  <c r="BH18" i="1"/>
  <c r="BF18" i="1"/>
  <c r="BI17" i="1"/>
  <c r="BH17" i="1"/>
  <c r="BF17" i="1"/>
  <c r="BI16" i="1"/>
  <c r="BH16" i="1"/>
  <c r="BF16" i="1"/>
  <c r="BI15" i="1"/>
  <c r="BF15" i="1"/>
  <c r="BI14" i="1"/>
  <c r="BH14" i="1"/>
  <c r="BF14" i="1"/>
  <c r="BI12" i="1"/>
  <c r="BH12" i="1"/>
  <c r="BF12" i="1"/>
  <c r="BI10" i="1"/>
  <c r="BH10" i="1"/>
  <c r="BF10" i="1"/>
  <c r="BI9" i="1"/>
  <c r="BH9" i="1"/>
  <c r="BF9" i="1"/>
  <c r="BI8" i="1"/>
  <c r="BH8" i="1"/>
  <c r="BF8" i="1"/>
  <c r="BI7" i="1"/>
  <c r="BH7" i="1"/>
  <c r="BF7" i="1"/>
  <c r="BI6" i="1"/>
  <c r="BH6" i="1"/>
  <c r="BI23" i="1"/>
  <c r="BP23" i="1"/>
  <c r="BH23" i="1"/>
  <c r="BO12" i="1"/>
  <c r="BO10" i="1"/>
  <c r="BQ17" i="1"/>
  <c r="BQ14" i="1"/>
  <c r="BQ15" i="1"/>
  <c r="BQ16" i="1"/>
  <c r="BQ12" i="1"/>
  <c r="BO14" i="1"/>
  <c r="BO15" i="1"/>
  <c r="BO16" i="1"/>
  <c r="BR24" i="1"/>
  <c r="BO24" i="1"/>
  <c r="BN23" i="1"/>
  <c r="BF23" i="1"/>
  <c r="BM23" i="1"/>
  <c r="BR22" i="1"/>
  <c r="BQ22" i="1"/>
  <c r="BO22" i="1"/>
  <c r="BR21" i="1"/>
  <c r="BQ21" i="1"/>
  <c r="BO21" i="1"/>
  <c r="BR20" i="1"/>
  <c r="BQ20" i="1"/>
  <c r="BO20" i="1"/>
  <c r="BR19" i="1"/>
  <c r="BQ19" i="1"/>
  <c r="BO19" i="1"/>
  <c r="BR18" i="1"/>
  <c r="BQ18" i="1"/>
  <c r="BO18" i="1"/>
  <c r="BR17" i="1"/>
  <c r="BO17" i="1"/>
  <c r="BR16" i="1"/>
  <c r="BR15" i="1"/>
  <c r="BR14" i="1"/>
  <c r="BR12" i="1"/>
  <c r="BR10" i="1"/>
  <c r="BQ10" i="1"/>
  <c r="BR9" i="1"/>
  <c r="BQ9" i="1"/>
  <c r="BO9" i="1"/>
  <c r="BR8" i="1"/>
  <c r="BQ8" i="1"/>
  <c r="BO8" i="1"/>
  <c r="BR7" i="1"/>
  <c r="BO7" i="1"/>
  <c r="BR6" i="1"/>
  <c r="BR23" i="1"/>
  <c r="CP7" i="1"/>
  <c r="CP8" i="1"/>
  <c r="CP9" i="1"/>
  <c r="CP10" i="1"/>
  <c r="CP17" i="1"/>
  <c r="BW23" i="1"/>
  <c r="BO23" i="1"/>
  <c r="BZ24" i="1"/>
  <c r="BZ18" i="1"/>
  <c r="BZ19" i="1"/>
  <c r="BZ20" i="1"/>
  <c r="BZ21" i="1"/>
  <c r="BZ22" i="1"/>
  <c r="BZ17" i="1"/>
  <c r="BZ8" i="1"/>
  <c r="BZ9" i="1"/>
  <c r="BZ10" i="1"/>
  <c r="BZ7" i="1"/>
  <c r="BZ6" i="1"/>
  <c r="BZ4" i="1"/>
  <c r="BX24" i="1"/>
  <c r="BX18" i="1"/>
  <c r="BX19" i="1"/>
  <c r="BX20" i="1"/>
  <c r="BX21" i="1"/>
  <c r="BX22" i="1"/>
  <c r="BX17" i="1"/>
  <c r="BX8" i="1"/>
  <c r="BX9" i="1"/>
  <c r="BX10" i="1"/>
  <c r="BX7" i="1"/>
  <c r="BX6" i="1"/>
  <c r="BX4" i="1"/>
  <c r="CI6" i="1"/>
  <c r="CG6" i="1"/>
  <c r="BV23" i="1"/>
  <c r="CI19" i="1"/>
  <c r="CG19" i="1"/>
  <c r="CI18" i="1"/>
  <c r="CG18" i="1"/>
  <c r="CA24" i="1"/>
  <c r="CA7" i="1"/>
  <c r="CA8" i="1"/>
  <c r="CA9" i="1"/>
  <c r="CA10" i="1"/>
  <c r="CA12" i="1"/>
  <c r="CA14" i="1"/>
  <c r="CA15" i="1"/>
  <c r="CA16" i="1"/>
  <c r="CA17" i="1"/>
  <c r="CA18" i="1"/>
  <c r="CA19" i="1"/>
  <c r="CA20" i="1"/>
  <c r="CA21" i="1"/>
  <c r="CA22" i="1"/>
  <c r="CA6" i="1"/>
  <c r="CA4" i="1"/>
  <c r="BY23" i="1"/>
  <c r="BQ23" i="1"/>
  <c r="CG24" i="1"/>
  <c r="CI24" i="1"/>
  <c r="CI22" i="1"/>
  <c r="CI21" i="1"/>
  <c r="CI20" i="1"/>
  <c r="CI17" i="1"/>
  <c r="CI10" i="1"/>
  <c r="CI9" i="1"/>
  <c r="CI8" i="1"/>
  <c r="CI7" i="1"/>
  <c r="CI4" i="1"/>
  <c r="CG22" i="1"/>
  <c r="CG21" i="1"/>
  <c r="CG20" i="1"/>
  <c r="CG17" i="1"/>
  <c r="CG10" i="1"/>
  <c r="CG9" i="1"/>
  <c r="CG8" i="1"/>
  <c r="CG7" i="1"/>
  <c r="CG4" i="1"/>
  <c r="CP24" i="1"/>
  <c r="CP22" i="1"/>
  <c r="CP20" i="1"/>
  <c r="CP19" i="1"/>
  <c r="CP18" i="1"/>
  <c r="CP6" i="1"/>
  <c r="CP4" i="1"/>
  <c r="CJ4" i="1"/>
  <c r="CJ6" i="1"/>
  <c r="CJ7" i="1"/>
  <c r="CJ8" i="1"/>
  <c r="CJ9" i="1"/>
  <c r="CJ10" i="1"/>
  <c r="CJ17" i="1"/>
  <c r="CJ19" i="1"/>
  <c r="CJ18" i="1"/>
  <c r="CJ20" i="1"/>
  <c r="CJ21" i="1"/>
  <c r="CJ22" i="1"/>
  <c r="CE23" i="1"/>
  <c r="CJ24" i="1"/>
  <c r="CF23" i="1"/>
  <c r="CL23" i="1"/>
  <c r="CK23" i="1"/>
  <c r="CN23" i="1"/>
  <c r="CH23" i="1"/>
  <c r="BX23" i="1"/>
  <c r="BZ23" i="1"/>
  <c r="CJ23" i="1"/>
  <c r="CA23" i="1"/>
  <c r="CP23" i="1"/>
  <c r="CI23" i="1"/>
  <c r="CG23" i="1"/>
</calcChain>
</file>

<file path=xl/sharedStrings.xml><?xml version="1.0" encoding="utf-8"?>
<sst xmlns="http://schemas.openxmlformats.org/spreadsheetml/2006/main" count="327" uniqueCount="87">
  <si>
    <t>Sted</t>
  </si>
  <si>
    <t>Stnr</t>
  </si>
  <si>
    <t>Studium</t>
  </si>
  <si>
    <t>Ramme</t>
  </si>
  <si>
    <t>Søknader</t>
  </si>
  <si>
    <t>Endring</t>
  </si>
  <si>
    <t>MF</t>
  </si>
  <si>
    <t>Ernæring</t>
  </si>
  <si>
    <t>Primærsøkere</t>
  </si>
  <si>
    <t>MN</t>
  </si>
  <si>
    <t>Biologi</t>
  </si>
  <si>
    <t>Elektronikk og datateknologi</t>
  </si>
  <si>
    <t>Farmasi</t>
  </si>
  <si>
    <t>Fysikk, astronomi, meteorologi</t>
  </si>
  <si>
    <t>Geofag: geologi, geofysikk og geografi</t>
  </si>
  <si>
    <t>Kjemi</t>
  </si>
  <si>
    <t>Matematikk og økonomi</t>
  </si>
  <si>
    <t>Matematikk, informatikk og teknologi</t>
  </si>
  <si>
    <t>Materialer, energi og nanoteknologi</t>
  </si>
  <si>
    <t>Molekylærbiologi og biologisk kjemi</t>
  </si>
  <si>
    <t>Realfag</t>
  </si>
  <si>
    <t>SUM MN</t>
  </si>
  <si>
    <t>Primærsøkere  pr studieplass</t>
  </si>
  <si>
    <t>NOM 2009</t>
  </si>
  <si>
    <t>Lektorprogrammet, realfag</t>
  </si>
  <si>
    <t>nytt</t>
  </si>
  <si>
    <t>utgått</t>
  </si>
  <si>
    <t>2009, 20. april</t>
  </si>
  <si>
    <t>2008, 18. april</t>
  </si>
  <si>
    <t>NOM 2010</t>
  </si>
  <si>
    <t>2010, 28. april</t>
  </si>
  <si>
    <t>Fysikk, astronomi og meteorologi</t>
  </si>
  <si>
    <t>Informatikk: design, bruk og interaksjon</t>
  </si>
  <si>
    <t>Informatikk: nanoelektronikk og robotikk</t>
  </si>
  <si>
    <t>Informatikk: programmering og nettverk</t>
  </si>
  <si>
    <t>Informatikk: språk og kommunikasjon</t>
  </si>
  <si>
    <t>Realfag, årsenhet</t>
  </si>
  <si>
    <t>NOM2008</t>
  </si>
  <si>
    <t>NOM 2011</t>
  </si>
  <si>
    <t>2011, 27. april</t>
  </si>
  <si>
    <t>Merk: Opptaksrammetallene fra 2010 er hentet ut i april s.å. Det ble foretatt kutt i flere studieplasser ved SV i juni 2010 og derfor stemmer ikke tallene fra dette statistikkskjemaet overens med skjemaet fra hovedopptaket.</t>
  </si>
  <si>
    <t>NOM 2012</t>
  </si>
  <si>
    <t>2012, 23. april</t>
  </si>
  <si>
    <t>NOM 2013</t>
  </si>
  <si>
    <t>2013, 19. april</t>
  </si>
  <si>
    <t>Førstevalgssøker</t>
  </si>
  <si>
    <t>Førstevalgssøker pr studieplass</t>
  </si>
  <si>
    <t>NOM 2014</t>
  </si>
  <si>
    <t>NOM 2015</t>
  </si>
  <si>
    <t>NOM 2016</t>
  </si>
  <si>
    <t>NOM 2017</t>
  </si>
  <si>
    <t>Biovitenskap</t>
  </si>
  <si>
    <t>Geofysikk og klima</t>
  </si>
  <si>
    <t>Geologi og geografi</t>
  </si>
  <si>
    <t>Informatikk: digital økonomi og ledelse</t>
  </si>
  <si>
    <t>Fysikk og astronomi (nytt navn)</t>
  </si>
  <si>
    <t>Informatikk: programmering og systemarkitektur (nytt navn)</t>
  </si>
  <si>
    <t>Informatikk: språkteknologi (nytt navn)</t>
  </si>
  <si>
    <t>Kjemi og biokjemi (nytt navn)</t>
  </si>
  <si>
    <t>Matematikk med informatikk (nytt navn)</t>
  </si>
  <si>
    <t>Materialvitenskap for energi- og nanoteknologi (nytt navn)</t>
  </si>
  <si>
    <t>Elektronikk, informatikk og teknologi (nytt navn)</t>
  </si>
  <si>
    <t>Informatikk: robotikk og intelligente systemer (nytt navn)</t>
  </si>
  <si>
    <t>NOM 2018</t>
  </si>
  <si>
    <t>Informatikk: robotikk og intelligente systemer</t>
  </si>
  <si>
    <t>Informatikk: programmering og systemarkitektur</t>
  </si>
  <si>
    <t>Informatikk: språkteknologi</t>
  </si>
  <si>
    <t>Kjemi og biokjemi</t>
  </si>
  <si>
    <t>Matematikk med informatikk</t>
  </si>
  <si>
    <t>Materialvitenskap for energi- og nanoteknologi</t>
  </si>
  <si>
    <t xml:space="preserve">Elektronikk, informatikk og teknologi </t>
  </si>
  <si>
    <t>Fysikk og astronomi</t>
  </si>
  <si>
    <t>FORSLAG antall tilbud</t>
  </si>
  <si>
    <t>Alle kvalifiserte</t>
  </si>
  <si>
    <t>125-130, Farmasi: 125</t>
  </si>
  <si>
    <t>180-190; Informatikk: 200-210</t>
  </si>
  <si>
    <t>70-75; Informatikk: enig</t>
  </si>
  <si>
    <t>120; Informatikk: 110</t>
  </si>
  <si>
    <t>260-270; Informatikk: 270-280</t>
  </si>
  <si>
    <t>80; Informatikk: 90</t>
  </si>
  <si>
    <t>90; Fysikk: 80-85</t>
  </si>
  <si>
    <t>160-165; Fysikk: 160</t>
  </si>
  <si>
    <t>230; Biovitenskap: Enig</t>
  </si>
  <si>
    <t>65-70; Geofag: 70</t>
  </si>
  <si>
    <t>90-100; Kjemi: 90</t>
  </si>
  <si>
    <t>75; Kjemi: enig</t>
  </si>
  <si>
    <t>140; Matematikk: enig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</si>
</sst>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rgb="FF37793F"/>
      <name val="Arial"/>
      <family val="2"/>
    </font>
    <font>
      <sz val="9"/>
      <color rgb="FF3779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40">
    <xf numFmtId="0" fontId="0" fillId="0" borderId="0" xfId="0"/>
    <xf numFmtId="0" fontId="4" fillId="0" borderId="1" xfId="0" applyFont="1" applyBorder="1"/>
    <xf numFmtId="9" fontId="4" fillId="0" borderId="2" xfId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9" fontId="4" fillId="0" borderId="6" xfId="1" applyFont="1" applyBorder="1"/>
    <xf numFmtId="9" fontId="4" fillId="0" borderId="7" xfId="1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6" xfId="0" applyFont="1" applyBorder="1"/>
    <xf numFmtId="0" fontId="6" fillId="0" borderId="0" xfId="0" applyFont="1"/>
    <xf numFmtId="0" fontId="4" fillId="3" borderId="17" xfId="0" applyFont="1" applyFill="1" applyBorder="1"/>
    <xf numFmtId="0" fontId="4" fillId="3" borderId="18" xfId="0" applyFont="1" applyFill="1" applyBorder="1"/>
    <xf numFmtId="2" fontId="4" fillId="0" borderId="19" xfId="1" applyNumberFormat="1" applyFont="1" applyBorder="1"/>
    <xf numFmtId="2" fontId="4" fillId="2" borderId="16" xfId="1" applyNumberFormat="1" applyFont="1" applyFill="1" applyBorder="1"/>
    <xf numFmtId="2" fontId="4" fillId="0" borderId="7" xfId="1" applyNumberFormat="1" applyFont="1" applyBorder="1"/>
    <xf numFmtId="9" fontId="4" fillId="2" borderId="27" xfId="1" applyFont="1" applyFill="1" applyBorder="1"/>
    <xf numFmtId="0" fontId="4" fillId="2" borderId="27" xfId="0" applyFont="1" applyFill="1" applyBorder="1"/>
    <xf numFmtId="0" fontId="4" fillId="0" borderId="30" xfId="0" applyFont="1" applyBorder="1"/>
    <xf numFmtId="0" fontId="0" fillId="0" borderId="32" xfId="0" applyBorder="1"/>
    <xf numFmtId="0" fontId="0" fillId="0" borderId="8" xfId="0" applyBorder="1"/>
    <xf numFmtId="0" fontId="0" fillId="0" borderId="15" xfId="0" applyBorder="1"/>
    <xf numFmtId="0" fontId="0" fillId="0" borderId="33" xfId="0" applyBorder="1"/>
    <xf numFmtId="0" fontId="0" fillId="0" borderId="14" xfId="0" applyBorder="1"/>
    <xf numFmtId="0" fontId="6" fillId="0" borderId="9" xfId="0" applyFont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6" xfId="0" applyFont="1" applyFill="1" applyBorder="1"/>
    <xf numFmtId="2" fontId="5" fillId="3" borderId="16" xfId="0" applyNumberFormat="1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5" fillId="3" borderId="28" xfId="0" applyFont="1" applyFill="1" applyBorder="1"/>
    <xf numFmtId="0" fontId="5" fillId="3" borderId="38" xfId="0" applyFont="1" applyFill="1" applyBorder="1"/>
    <xf numFmtId="0" fontId="4" fillId="0" borderId="39" xfId="0" applyFont="1" applyBorder="1"/>
    <xf numFmtId="9" fontId="4" fillId="0" borderId="19" xfId="1" applyFont="1" applyBorder="1"/>
    <xf numFmtId="0" fontId="4" fillId="0" borderId="33" xfId="0" applyFont="1" applyBorder="1"/>
    <xf numFmtId="0" fontId="4" fillId="0" borderId="31" xfId="0" applyFont="1" applyBorder="1"/>
    <xf numFmtId="9" fontId="4" fillId="0" borderId="6" xfId="1" applyFont="1" applyFill="1" applyBorder="1"/>
    <xf numFmtId="0" fontId="4" fillId="0" borderId="41" xfId="0" applyFont="1" applyBorder="1"/>
    <xf numFmtId="9" fontId="4" fillId="0" borderId="41" xfId="1" applyFont="1" applyFill="1" applyBorder="1"/>
    <xf numFmtId="2" fontId="4" fillId="0" borderId="42" xfId="1" applyNumberFormat="1" applyFont="1" applyFill="1" applyBorder="1"/>
    <xf numFmtId="2" fontId="4" fillId="0" borderId="7" xfId="1" applyNumberFormat="1" applyFont="1" applyFill="1" applyBorder="1"/>
    <xf numFmtId="9" fontId="4" fillId="0" borderId="2" xfId="1" applyFont="1" applyFill="1" applyBorder="1"/>
    <xf numFmtId="2" fontId="4" fillId="0" borderId="2" xfId="1" applyNumberFormat="1" applyFont="1" applyFill="1" applyBorder="1"/>
    <xf numFmtId="0" fontId="4" fillId="3" borderId="43" xfId="0" applyFont="1" applyFill="1" applyBorder="1"/>
    <xf numFmtId="0" fontId="4" fillId="3" borderId="0" xfId="0" applyFont="1" applyFill="1" applyBorder="1"/>
    <xf numFmtId="2" fontId="4" fillId="0" borderId="4" xfId="1" applyNumberFormat="1" applyFont="1" applyFill="1" applyBorder="1"/>
    <xf numFmtId="0" fontId="4" fillId="0" borderId="44" xfId="0" applyFont="1" applyBorder="1"/>
    <xf numFmtId="0" fontId="4" fillId="0" borderId="26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45" xfId="0" applyFont="1" applyBorder="1"/>
    <xf numFmtId="0" fontId="4" fillId="0" borderId="23" xfId="0" applyFont="1" applyBorder="1"/>
    <xf numFmtId="0" fontId="4" fillId="0" borderId="46" xfId="0" applyFont="1" applyBorder="1"/>
    <xf numFmtId="0" fontId="5" fillId="3" borderId="17" xfId="0" applyFont="1" applyFill="1" applyBorder="1"/>
    <xf numFmtId="164" fontId="4" fillId="0" borderId="2" xfId="1" applyNumberFormat="1" applyFont="1" applyFill="1" applyBorder="1"/>
    <xf numFmtId="0" fontId="8" fillId="0" borderId="0" xfId="0" applyFont="1"/>
    <xf numFmtId="0" fontId="5" fillId="3" borderId="18" xfId="0" applyFont="1" applyFill="1" applyBorder="1" applyAlignment="1"/>
    <xf numFmtId="0" fontId="5" fillId="3" borderId="29" xfId="0" applyFont="1" applyFill="1" applyBorder="1" applyAlignment="1"/>
    <xf numFmtId="0" fontId="4" fillId="2" borderId="29" xfId="0" applyFont="1" applyFill="1" applyBorder="1"/>
    <xf numFmtId="9" fontId="4" fillId="2" borderId="13" xfId="1" applyFont="1" applyFill="1" applyBorder="1"/>
    <xf numFmtId="9" fontId="4" fillId="2" borderId="16" xfId="1" applyFont="1" applyFill="1" applyBorder="1"/>
    <xf numFmtId="0" fontId="4" fillId="0" borderId="40" xfId="0" applyFont="1" applyBorder="1"/>
    <xf numFmtId="9" fontId="4" fillId="0" borderId="22" xfId="1" applyFont="1" applyFill="1" applyBorder="1"/>
    <xf numFmtId="2" fontId="4" fillId="0" borderId="19" xfId="1" applyNumberFormat="1" applyFont="1" applyFill="1" applyBorder="1"/>
    <xf numFmtId="0" fontId="9" fillId="0" borderId="35" xfId="0" applyFont="1" applyBorder="1"/>
    <xf numFmtId="0" fontId="9" fillId="0" borderId="26" xfId="0" applyFont="1" applyBorder="1"/>
    <xf numFmtId="0" fontId="9" fillId="0" borderId="14" xfId="0" applyFont="1" applyBorder="1"/>
    <xf numFmtId="0" fontId="9" fillId="0" borderId="2" xfId="0" applyFont="1" applyBorder="1"/>
    <xf numFmtId="9" fontId="9" fillId="0" borderId="2" xfId="1" applyFont="1" applyFill="1" applyBorder="1"/>
    <xf numFmtId="2" fontId="9" fillId="0" borderId="2" xfId="1" applyNumberFormat="1" applyFont="1" applyFill="1" applyBorder="1"/>
    <xf numFmtId="0" fontId="5" fillId="3" borderId="37" xfId="0" applyFont="1" applyFill="1" applyBorder="1" applyAlignment="1"/>
    <xf numFmtId="9" fontId="4" fillId="0" borderId="2" xfId="1" applyNumberFormat="1" applyFont="1" applyFill="1" applyBorder="1"/>
    <xf numFmtId="0" fontId="10" fillId="3" borderId="37" xfId="0" applyFont="1" applyFill="1" applyBorder="1" applyAlignment="1"/>
    <xf numFmtId="9" fontId="0" fillId="0" borderId="0" xfId="1" applyFont="1"/>
    <xf numFmtId="0" fontId="4" fillId="5" borderId="28" xfId="0" applyFont="1" applyFill="1" applyBorder="1"/>
    <xf numFmtId="0" fontId="4" fillId="5" borderId="17" xfId="0" applyFont="1" applyFill="1" applyBorder="1"/>
    <xf numFmtId="9" fontId="4" fillId="5" borderId="13" xfId="1" applyFont="1" applyFill="1" applyBorder="1"/>
    <xf numFmtId="0" fontId="4" fillId="5" borderId="13" xfId="0" applyFont="1" applyFill="1" applyBorder="1"/>
    <xf numFmtId="2" fontId="4" fillId="5" borderId="16" xfId="1" applyNumberFormat="1" applyFont="1" applyFill="1" applyBorder="1"/>
    <xf numFmtId="0" fontId="4" fillId="5" borderId="18" xfId="0" applyFont="1" applyFill="1" applyBorder="1"/>
    <xf numFmtId="0" fontId="4" fillId="5" borderId="12" xfId="0" applyFont="1" applyFill="1" applyBorder="1"/>
    <xf numFmtId="164" fontId="4" fillId="5" borderId="13" xfId="1" applyNumberFormat="1" applyFont="1" applyFill="1" applyBorder="1"/>
    <xf numFmtId="9" fontId="4" fillId="5" borderId="13" xfId="1" applyNumberFormat="1" applyFont="1" applyFill="1" applyBorder="1"/>
    <xf numFmtId="2" fontId="4" fillId="0" borderId="33" xfId="1" applyNumberFormat="1" applyFont="1" applyFill="1" applyBorder="1"/>
    <xf numFmtId="9" fontId="4" fillId="5" borderId="11" xfId="1" applyFont="1" applyFill="1" applyBorder="1"/>
    <xf numFmtId="2" fontId="4" fillId="0" borderId="0" xfId="1" applyNumberFormat="1" applyFont="1" applyFill="1" applyBorder="1"/>
    <xf numFmtId="2" fontId="4" fillId="5" borderId="17" xfId="1" applyNumberFormat="1" applyFont="1" applyFill="1" applyBorder="1"/>
    <xf numFmtId="9" fontId="4" fillId="5" borderId="10" xfId="1" applyNumberFormat="1" applyFont="1" applyFill="1" applyBorder="1"/>
    <xf numFmtId="2" fontId="4" fillId="0" borderId="48" xfId="1" applyNumberFormat="1" applyFont="1" applyFill="1" applyBorder="1"/>
    <xf numFmtId="9" fontId="4" fillId="0" borderId="27" xfId="1" applyFont="1" applyFill="1" applyBorder="1"/>
    <xf numFmtId="2" fontId="4" fillId="0" borderId="20" xfId="1" applyNumberFormat="1" applyFont="1" applyFill="1" applyBorder="1"/>
    <xf numFmtId="9" fontId="11" fillId="0" borderId="2" xfId="1" applyFont="1" applyFill="1" applyBorder="1" applyAlignment="1">
      <alignment horizontal="right"/>
    </xf>
    <xf numFmtId="0" fontId="5" fillId="3" borderId="18" xfId="0" applyFont="1" applyFill="1" applyBorder="1"/>
    <xf numFmtId="0" fontId="5" fillId="3" borderId="29" xfId="0" applyFont="1" applyFill="1" applyBorder="1"/>
    <xf numFmtId="9" fontId="4" fillId="5" borderId="17" xfId="1" applyFont="1" applyFill="1" applyBorder="1"/>
    <xf numFmtId="9" fontId="5" fillId="4" borderId="17" xfId="1" applyFont="1" applyFill="1" applyBorder="1"/>
    <xf numFmtId="0" fontId="4" fillId="0" borderId="50" xfId="0" applyFont="1" applyBorder="1"/>
    <xf numFmtId="0" fontId="9" fillId="0" borderId="21" xfId="0" applyFont="1" applyBorder="1"/>
    <xf numFmtId="0" fontId="9" fillId="0" borderId="22" xfId="0" applyFont="1" applyBorder="1"/>
    <xf numFmtId="0" fontId="6" fillId="0" borderId="32" xfId="0" applyFont="1" applyBorder="1"/>
    <xf numFmtId="0" fontId="6" fillId="0" borderId="38" xfId="0" applyFont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1" xfId="0" applyBorder="1"/>
    <xf numFmtId="0" fontId="0" fillId="0" borderId="49" xfId="0" applyBorder="1"/>
    <xf numFmtId="0" fontId="0" fillId="0" borderId="20" xfId="0" applyBorder="1"/>
    <xf numFmtId="0" fontId="4" fillId="0" borderId="27" xfId="0" applyFont="1" applyBorder="1"/>
    <xf numFmtId="0" fontId="12" fillId="0" borderId="52" xfId="0" applyFont="1" applyBorder="1"/>
    <xf numFmtId="0" fontId="5" fillId="3" borderId="28" xfId="0" applyFont="1" applyFill="1" applyBorder="1" applyAlignment="1"/>
    <xf numFmtId="0" fontId="3" fillId="3" borderId="0" xfId="0" applyFont="1" applyFill="1" applyBorder="1" applyAlignment="1"/>
    <xf numFmtId="0" fontId="3" fillId="3" borderId="47" xfId="0" applyFont="1" applyFill="1" applyBorder="1" applyAlignment="1"/>
    <xf numFmtId="0" fontId="3" fillId="0" borderId="6" xfId="0" applyFont="1" applyBorder="1"/>
    <xf numFmtId="0" fontId="13" fillId="0" borderId="43" xfId="3" applyFont="1" applyBorder="1"/>
    <xf numFmtId="9" fontId="4" fillId="0" borderId="4" xfId="1" applyFont="1" applyBorder="1"/>
    <xf numFmtId="0" fontId="13" fillId="0" borderId="24" xfId="3" applyFont="1" applyBorder="1"/>
    <xf numFmtId="0" fontId="14" fillId="0" borderId="52" xfId="0" applyFont="1" applyBorder="1"/>
    <xf numFmtId="1" fontId="0" fillId="0" borderId="52" xfId="0" applyNumberForma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5" fillId="3" borderId="18" xfId="0" applyNumberFormat="1" applyFont="1" applyFill="1" applyBorder="1" applyAlignment="1">
      <alignment horizontal="center"/>
    </xf>
    <xf numFmtId="1" fontId="16" fillId="0" borderId="33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1" fontId="4" fillId="5" borderId="28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24" xfId="0" applyFont="1" applyFill="1" applyBorder="1"/>
    <xf numFmtId="0" fontId="5" fillId="3" borderId="28" xfId="0" applyFont="1" applyFill="1" applyBorder="1" applyAlignment="1"/>
    <xf numFmtId="0" fontId="3" fillId="3" borderId="18" xfId="0" applyFont="1" applyFill="1" applyBorder="1" applyAlignment="1"/>
    <xf numFmtId="0" fontId="3" fillId="3" borderId="29" xfId="0" applyFont="1" applyFill="1" applyBorder="1" applyAlignmen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37793F"/>
      <color rgb="FF63A60A"/>
      <color rgb="FF50D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2"/>
  <sheetViews>
    <sheetView tabSelected="1" topLeftCell="C1" zoomScaleNormal="100" zoomScaleSheetLayoutView="100" zoomScalePageLayoutView="89" workbookViewId="0">
      <pane ySplit="3" topLeftCell="A8" activePane="bottomLeft" state="frozen"/>
      <selection activeCell="A4" sqref="A4"/>
      <selection pane="bottomLeft" activeCell="J19" sqref="J19"/>
    </sheetView>
  </sheetViews>
  <sheetFormatPr defaultColWidth="9.140625" defaultRowHeight="12.75" x14ac:dyDescent="0.2"/>
  <cols>
    <col min="3" max="3" width="50.7109375" bestFit="1" customWidth="1"/>
    <col min="9" max="9" width="10.5703125" customWidth="1"/>
    <col min="10" max="10" width="22.7109375" style="135" customWidth="1"/>
    <col min="13" max="13" width="50.7109375" bestFit="1" customWidth="1"/>
    <col min="19" max="19" width="25.42578125" customWidth="1"/>
    <col min="20" max="21" width="0" hidden="1" customWidth="1"/>
    <col min="22" max="22" width="50.7109375" hidden="1" customWidth="1"/>
    <col min="23" max="27" width="0" hidden="1" customWidth="1"/>
    <col min="28" max="28" width="27.7109375" hidden="1" customWidth="1"/>
    <col min="29" max="30" width="0" hidden="1" customWidth="1"/>
    <col min="31" max="31" width="50.7109375" hidden="1" customWidth="1"/>
    <col min="32" max="36" width="0" hidden="1" customWidth="1"/>
    <col min="37" max="37" width="27.7109375" hidden="1" customWidth="1"/>
    <col min="38" max="42" width="0" hidden="1" customWidth="1"/>
    <col min="43" max="43" width="27.7109375" hidden="1" customWidth="1"/>
    <col min="44" max="44" width="0" hidden="1" customWidth="1"/>
    <col min="45" max="45" width="9.42578125" hidden="1" customWidth="1"/>
    <col min="46" max="46" width="38.42578125" hidden="1" customWidth="1"/>
    <col min="47" max="47" width="0" hidden="1" customWidth="1"/>
    <col min="48" max="48" width="10" hidden="1" customWidth="1"/>
    <col min="49" max="49" width="10.85546875" hidden="1" customWidth="1"/>
    <col min="50" max="50" width="15.28515625" hidden="1" customWidth="1"/>
    <col min="51" max="51" width="10.85546875" hidden="1" customWidth="1"/>
    <col min="52" max="52" width="27.85546875" hidden="1" customWidth="1"/>
    <col min="53" max="53" width="0" hidden="1" customWidth="1"/>
    <col min="54" max="54" width="9.42578125" hidden="1" customWidth="1"/>
    <col min="55" max="55" width="38.42578125" hidden="1" customWidth="1"/>
    <col min="56" max="56" width="0" hidden="1" customWidth="1"/>
    <col min="57" max="57" width="10" hidden="1" customWidth="1"/>
    <col min="58" max="58" width="0" hidden="1" customWidth="1"/>
    <col min="59" max="59" width="15.28515625" hidden="1" customWidth="1"/>
    <col min="60" max="60" width="0" hidden="1" customWidth="1"/>
    <col min="61" max="61" width="29.140625" hidden="1" customWidth="1"/>
    <col min="62" max="63" width="0" hidden="1" customWidth="1"/>
    <col min="64" max="64" width="38.42578125" hidden="1" customWidth="1"/>
    <col min="65" max="65" width="0" hidden="1" customWidth="1"/>
    <col min="66" max="66" width="10" hidden="1" customWidth="1"/>
    <col min="67" max="67" width="0" hidden="1" customWidth="1"/>
    <col min="68" max="68" width="12.85546875" hidden="1" customWidth="1"/>
    <col min="69" max="69" width="0" hidden="1" customWidth="1"/>
    <col min="70" max="70" width="27.85546875" hidden="1" customWidth="1"/>
    <col min="71" max="71" width="4.28515625" hidden="1" customWidth="1"/>
    <col min="72" max="72" width="8.42578125" hidden="1" customWidth="1"/>
    <col min="73" max="73" width="38.5703125" hidden="1" customWidth="1"/>
    <col min="74" max="74" width="0" hidden="1" customWidth="1"/>
    <col min="75" max="75" width="10.42578125" hidden="1" customWidth="1"/>
    <col min="76" max="76" width="9.140625" hidden="1" customWidth="1"/>
    <col min="77" max="77" width="14.140625" hidden="1" customWidth="1"/>
    <col min="78" max="78" width="0" hidden="1" customWidth="1"/>
    <col min="79" max="79" width="30.28515625" hidden="1" customWidth="1"/>
    <col min="80" max="80" width="4.7109375" hidden="1" customWidth="1"/>
    <col min="81" max="81" width="8.85546875" hidden="1" customWidth="1"/>
    <col min="82" max="82" width="40" hidden="1" customWidth="1"/>
    <col min="83" max="83" width="9.42578125" hidden="1" customWidth="1"/>
    <col min="84" max="84" width="11.140625" hidden="1" customWidth="1"/>
    <col min="85" max="85" width="8.140625" hidden="1" customWidth="1"/>
    <col min="86" max="86" width="13.85546875" hidden="1" customWidth="1"/>
    <col min="87" max="87" width="9.28515625" hidden="1" customWidth="1"/>
    <col min="88" max="88" width="30.28515625" hidden="1" customWidth="1"/>
    <col min="89" max="93" width="9.28515625" hidden="1" customWidth="1"/>
    <col min="94" max="94" width="15.28515625" hidden="1" customWidth="1"/>
  </cols>
  <sheetData>
    <row r="1" spans="1:94" ht="20.25" x14ac:dyDescent="0.3">
      <c r="A1" s="109" t="s">
        <v>63</v>
      </c>
      <c r="B1" s="110"/>
      <c r="C1" s="125"/>
      <c r="D1" s="110"/>
      <c r="E1" s="110"/>
      <c r="F1" s="110"/>
      <c r="G1" s="110"/>
      <c r="H1" s="110"/>
      <c r="I1" s="111"/>
      <c r="J1" s="126"/>
      <c r="K1" s="109" t="s">
        <v>50</v>
      </c>
      <c r="L1" s="110"/>
      <c r="M1" s="117"/>
      <c r="N1" s="110"/>
      <c r="O1" s="110"/>
      <c r="P1" s="110"/>
      <c r="Q1" s="110"/>
      <c r="R1" s="110"/>
      <c r="S1" s="111"/>
      <c r="T1" s="109" t="s">
        <v>49</v>
      </c>
      <c r="U1" s="110"/>
      <c r="V1" s="117"/>
      <c r="W1" s="110"/>
      <c r="X1" s="110"/>
      <c r="Y1" s="110"/>
      <c r="Z1" s="110"/>
      <c r="AA1" s="110"/>
      <c r="AB1" s="111"/>
      <c r="AC1" s="109" t="s">
        <v>48</v>
      </c>
      <c r="AD1" s="110"/>
      <c r="AE1" s="110"/>
      <c r="AF1" s="110"/>
      <c r="AG1" s="110"/>
      <c r="AH1" s="110"/>
      <c r="AI1" s="110"/>
      <c r="AJ1" s="110"/>
      <c r="AK1" s="111"/>
      <c r="AL1" s="109" t="s">
        <v>47</v>
      </c>
      <c r="AM1" s="110"/>
      <c r="AN1" s="110"/>
      <c r="AO1" s="110"/>
      <c r="AP1" s="110"/>
      <c r="AQ1" s="110"/>
      <c r="AR1" s="111"/>
      <c r="AS1" s="109" t="s">
        <v>43</v>
      </c>
      <c r="AT1" s="110"/>
      <c r="AU1" s="110"/>
      <c r="AV1" s="110"/>
      <c r="AW1" s="110"/>
      <c r="AX1" s="110"/>
      <c r="AY1" s="110"/>
      <c r="AZ1" s="111"/>
      <c r="BA1" s="109" t="s">
        <v>41</v>
      </c>
      <c r="BB1" s="110"/>
      <c r="BC1" s="110"/>
      <c r="BD1" s="110"/>
      <c r="BE1" s="110"/>
      <c r="BF1" s="110"/>
      <c r="BG1" s="110"/>
      <c r="BH1" s="110"/>
      <c r="BI1" s="111"/>
      <c r="BJ1" s="108" t="s">
        <v>38</v>
      </c>
      <c r="BK1" s="24"/>
      <c r="BL1" s="24"/>
      <c r="BM1" s="24"/>
      <c r="BN1" s="24"/>
      <c r="BO1" s="24"/>
      <c r="BP1" s="24"/>
      <c r="BQ1" s="24"/>
      <c r="BR1" s="25"/>
      <c r="BS1" s="29" t="s">
        <v>29</v>
      </c>
      <c r="BT1" s="24"/>
      <c r="BU1" s="24"/>
      <c r="BV1" s="24"/>
      <c r="BW1" s="24"/>
      <c r="BX1" s="24"/>
      <c r="BY1" s="24"/>
      <c r="BZ1" s="24"/>
      <c r="CA1" s="25"/>
      <c r="CB1" s="15" t="s">
        <v>23</v>
      </c>
      <c r="CK1" s="15" t="s">
        <v>37</v>
      </c>
      <c r="CL1" s="64"/>
      <c r="CM1" s="64"/>
      <c r="CN1" s="64"/>
      <c r="CO1" s="64"/>
      <c r="CP1" s="64"/>
    </row>
    <row r="2" spans="1:94" ht="13.5" thickBot="1" x14ac:dyDescent="0.25">
      <c r="A2" s="112"/>
      <c r="B2" s="113"/>
      <c r="C2" s="113"/>
      <c r="D2" s="113"/>
      <c r="E2" s="113"/>
      <c r="F2" s="113"/>
      <c r="G2" s="113"/>
      <c r="H2" s="113"/>
      <c r="I2" s="114"/>
      <c r="J2" s="127"/>
      <c r="K2" s="112"/>
      <c r="L2" s="113"/>
      <c r="M2" s="113"/>
      <c r="N2" s="113"/>
      <c r="O2" s="113"/>
      <c r="P2" s="113"/>
      <c r="Q2" s="113"/>
      <c r="R2" s="113"/>
      <c r="S2" s="114"/>
      <c r="T2" s="112"/>
      <c r="U2" s="113"/>
      <c r="V2" s="113"/>
      <c r="W2" s="113"/>
      <c r="X2" s="113"/>
      <c r="Y2" s="113"/>
      <c r="Z2" s="113"/>
      <c r="AA2" s="113"/>
      <c r="AB2" s="114"/>
      <c r="AC2" s="112"/>
      <c r="AD2" s="113"/>
      <c r="AE2" s="113"/>
      <c r="AF2" s="113"/>
      <c r="AG2" s="113"/>
      <c r="AH2" s="113"/>
      <c r="AI2" s="113"/>
      <c r="AJ2" s="113"/>
      <c r="AK2" s="114"/>
      <c r="AL2" s="112"/>
      <c r="AM2" s="113"/>
      <c r="AN2" s="113"/>
      <c r="AO2" s="113"/>
      <c r="AP2" s="113"/>
      <c r="AQ2" s="113"/>
      <c r="AR2" s="115"/>
      <c r="AS2" s="112"/>
      <c r="AT2" s="113"/>
      <c r="AU2" s="113"/>
      <c r="AV2" s="113"/>
      <c r="AW2" s="113"/>
      <c r="AX2" s="113"/>
      <c r="AY2" s="113"/>
      <c r="AZ2" s="114"/>
      <c r="BA2" s="112"/>
      <c r="BB2" s="113"/>
      <c r="BC2" s="113"/>
      <c r="BD2" s="113"/>
      <c r="BE2" s="113"/>
      <c r="BF2" s="113"/>
      <c r="BG2" s="113"/>
      <c r="BH2" s="113"/>
      <c r="BI2" s="114"/>
      <c r="BJ2" s="27"/>
      <c r="BK2" s="27"/>
      <c r="BL2" s="27"/>
      <c r="BM2" s="27"/>
      <c r="BN2" s="27"/>
      <c r="BO2" s="27"/>
      <c r="BP2" s="27"/>
      <c r="BQ2" s="27"/>
      <c r="BR2" s="28"/>
      <c r="BS2" s="26"/>
      <c r="BT2" s="27"/>
      <c r="BU2" s="27"/>
      <c r="BV2" s="27"/>
      <c r="BW2" s="27"/>
      <c r="BX2" s="27"/>
      <c r="BY2" s="27"/>
      <c r="BZ2" s="27"/>
      <c r="CA2" s="28"/>
      <c r="CK2" s="64"/>
      <c r="CL2" s="64"/>
      <c r="CM2" s="64"/>
      <c r="CN2" s="64"/>
      <c r="CO2" s="64"/>
      <c r="CP2" s="64"/>
    </row>
    <row r="3" spans="1:94" ht="13.5" thickBot="1" x14ac:dyDescent="0.25">
      <c r="A3" s="52"/>
      <c r="B3" s="53"/>
      <c r="C3" s="52"/>
      <c r="D3" s="81"/>
      <c r="E3" s="119"/>
      <c r="F3" s="119"/>
      <c r="G3" s="119"/>
      <c r="H3" s="119"/>
      <c r="I3" s="119"/>
      <c r="J3" s="128"/>
      <c r="K3" s="52"/>
      <c r="L3" s="53"/>
      <c r="M3" s="52"/>
      <c r="N3" s="81"/>
      <c r="O3" s="119"/>
      <c r="P3" s="119"/>
      <c r="Q3" s="119"/>
      <c r="R3" s="119"/>
      <c r="S3" s="119"/>
      <c r="T3" s="52"/>
      <c r="U3" s="53"/>
      <c r="V3" s="52"/>
      <c r="W3" s="81"/>
      <c r="X3" s="119"/>
      <c r="Y3" s="119"/>
      <c r="Z3" s="119"/>
      <c r="AA3" s="119"/>
      <c r="AB3" s="119"/>
      <c r="AC3" s="52"/>
      <c r="AD3" s="53"/>
      <c r="AE3" s="52"/>
      <c r="AF3" s="81"/>
      <c r="AG3" s="119"/>
      <c r="AH3" s="119"/>
      <c r="AI3" s="119"/>
      <c r="AJ3" s="119"/>
      <c r="AK3" s="119"/>
      <c r="AL3" s="81"/>
      <c r="AM3" s="119"/>
      <c r="AN3" s="119"/>
      <c r="AO3" s="119"/>
      <c r="AP3" s="119"/>
      <c r="AQ3" s="119"/>
      <c r="AR3" s="52"/>
      <c r="AS3" s="53"/>
      <c r="AT3" s="52"/>
      <c r="AU3" s="79" t="s">
        <v>44</v>
      </c>
      <c r="AV3" s="119"/>
      <c r="AW3" s="119"/>
      <c r="AX3" s="119"/>
      <c r="AY3" s="119"/>
      <c r="AZ3" s="120"/>
      <c r="BA3" s="52"/>
      <c r="BB3" s="53"/>
      <c r="BC3" s="52"/>
      <c r="BD3" s="79" t="s">
        <v>42</v>
      </c>
      <c r="BE3" s="119"/>
      <c r="BF3" s="119"/>
      <c r="BG3" s="119"/>
      <c r="BH3" s="119"/>
      <c r="BI3" s="120"/>
      <c r="BJ3" s="52"/>
      <c r="BK3" s="53"/>
      <c r="BL3" s="52"/>
      <c r="BM3" s="79" t="s">
        <v>39</v>
      </c>
      <c r="BN3" s="119"/>
      <c r="BO3" s="119"/>
      <c r="BP3" s="119"/>
      <c r="BQ3" s="119"/>
      <c r="BR3" s="120"/>
      <c r="BS3" s="52"/>
      <c r="BT3" s="53"/>
      <c r="BU3" s="52"/>
      <c r="BV3" s="79" t="s">
        <v>30</v>
      </c>
      <c r="BW3" s="119"/>
      <c r="BX3" s="119"/>
      <c r="BY3" s="119"/>
      <c r="BZ3" s="119"/>
      <c r="CA3" s="120"/>
      <c r="CB3" s="16"/>
      <c r="CC3" s="17"/>
      <c r="CD3" s="16"/>
      <c r="CE3" s="137" t="s">
        <v>27</v>
      </c>
      <c r="CF3" s="138"/>
      <c r="CG3" s="138"/>
      <c r="CH3" s="138"/>
      <c r="CI3" s="138"/>
      <c r="CJ3" s="139"/>
      <c r="CK3" s="118" t="s">
        <v>28</v>
      </c>
      <c r="CL3" s="65"/>
      <c r="CM3" s="65"/>
      <c r="CN3" s="65"/>
      <c r="CO3" s="65"/>
      <c r="CP3" s="66"/>
    </row>
    <row r="4" spans="1:94" ht="13.5" hidden="1" thickBot="1" x14ac:dyDescent="0.25">
      <c r="A4" s="37" t="s">
        <v>6</v>
      </c>
      <c r="B4" s="73">
        <v>185708</v>
      </c>
      <c r="C4" s="74" t="s">
        <v>7</v>
      </c>
      <c r="D4" s="106"/>
      <c r="E4" s="107"/>
      <c r="F4" s="71">
        <f t="shared" ref="F4" si="0">(E4-L4)/ABS(L4)</f>
        <v>-1</v>
      </c>
      <c r="G4" s="107"/>
      <c r="H4" s="71" t="e">
        <f t="shared" ref="H4" si="1">(G4-N4)/ABS(N4)</f>
        <v>#DIV/0!</v>
      </c>
      <c r="I4" s="94" t="e">
        <f t="shared" ref="I4" si="2">G4/D4</f>
        <v>#DIV/0!</v>
      </c>
      <c r="J4" s="129"/>
      <c r="K4" s="37" t="s">
        <v>6</v>
      </c>
      <c r="L4" s="73">
        <v>185708</v>
      </c>
      <c r="M4" s="74" t="s">
        <v>7</v>
      </c>
      <c r="N4" s="106"/>
      <c r="O4" s="107"/>
      <c r="P4" s="71">
        <f t="shared" ref="P4" si="3">(O4-U4)/ABS(U4)</f>
        <v>-1</v>
      </c>
      <c r="Q4" s="107"/>
      <c r="R4" s="71" t="e">
        <f t="shared" ref="R4" si="4">(Q4-W4)/ABS(W4)</f>
        <v>#DIV/0!</v>
      </c>
      <c r="S4" s="94" t="e">
        <f t="shared" ref="S4" si="5">Q4/N4</f>
        <v>#DIV/0!</v>
      </c>
      <c r="T4" s="37" t="s">
        <v>6</v>
      </c>
      <c r="U4" s="73">
        <v>185708</v>
      </c>
      <c r="V4" s="74" t="s">
        <v>7</v>
      </c>
      <c r="W4" s="106"/>
      <c r="X4" s="107"/>
      <c r="Y4" s="71">
        <f t="shared" ref="Y4" si="6">(X4-AD4)/ABS(AD4)</f>
        <v>-1</v>
      </c>
      <c r="Z4" s="107"/>
      <c r="AA4" s="71" t="e">
        <f t="shared" ref="AA4" si="7">(Z4-AF4)/ABS(AF4)</f>
        <v>#DIV/0!</v>
      </c>
      <c r="AB4" s="94" t="e">
        <f t="shared" ref="AB4" si="8">Z4/W4</f>
        <v>#DIV/0!</v>
      </c>
      <c r="AC4" s="37" t="s">
        <v>6</v>
      </c>
      <c r="AD4" s="73">
        <v>185708</v>
      </c>
      <c r="AE4" s="74" t="s">
        <v>7</v>
      </c>
      <c r="AF4" s="106"/>
      <c r="AG4" s="107"/>
      <c r="AH4" s="71" t="e">
        <f t="shared" ref="AH4" si="9">(AG4-AM4)/ABS(AM4)</f>
        <v>#DIV/0!</v>
      </c>
      <c r="AI4" s="107"/>
      <c r="AJ4" s="71" t="e">
        <f t="shared" ref="AJ4" si="10">(AI4-AO4)/ABS(AO4)</f>
        <v>#DIV/0!</v>
      </c>
      <c r="AK4" s="94" t="e">
        <f t="shared" ref="AK4" si="11">AI4/AF4</f>
        <v>#DIV/0!</v>
      </c>
      <c r="AL4" s="75"/>
      <c r="AM4" s="76"/>
      <c r="AN4" s="77"/>
      <c r="AO4" s="76"/>
      <c r="AP4" s="77" t="s">
        <v>26</v>
      </c>
      <c r="AQ4" s="92" t="e">
        <f t="shared" ref="AQ4" si="12">AO4/AL4</f>
        <v>#DIV/0!</v>
      </c>
      <c r="AR4" s="37" t="s">
        <v>6</v>
      </c>
      <c r="AS4" s="73">
        <v>185708</v>
      </c>
      <c r="AT4" s="74" t="s">
        <v>7</v>
      </c>
      <c r="AU4" s="75"/>
      <c r="AV4" s="76"/>
      <c r="AW4" s="77"/>
      <c r="AX4" s="76"/>
      <c r="AY4" s="77" t="s">
        <v>26</v>
      </c>
      <c r="AZ4" s="78"/>
      <c r="BA4" s="37" t="s">
        <v>6</v>
      </c>
      <c r="BB4" s="73">
        <v>185708</v>
      </c>
      <c r="BC4" s="74" t="s">
        <v>7</v>
      </c>
      <c r="BD4" s="75"/>
      <c r="BE4" s="76"/>
      <c r="BF4" s="77"/>
      <c r="BG4" s="76"/>
      <c r="BH4" s="77" t="s">
        <v>26</v>
      </c>
      <c r="BI4" s="78"/>
      <c r="BJ4" s="37" t="s">
        <v>6</v>
      </c>
      <c r="BK4" s="73">
        <v>185708</v>
      </c>
      <c r="BL4" s="74" t="s">
        <v>7</v>
      </c>
      <c r="BM4" s="75"/>
      <c r="BN4" s="76"/>
      <c r="BO4" s="77"/>
      <c r="BP4" s="76"/>
      <c r="BQ4" s="77" t="s">
        <v>26</v>
      </c>
      <c r="BR4" s="78"/>
      <c r="BS4" s="37" t="s">
        <v>6</v>
      </c>
      <c r="BT4" s="37">
        <v>185708</v>
      </c>
      <c r="BU4" s="56" t="s">
        <v>7</v>
      </c>
      <c r="BV4" s="11">
        <v>20</v>
      </c>
      <c r="BW4" s="13">
        <v>1161</v>
      </c>
      <c r="BX4" s="50">
        <f t="shared" ref="BX4" si="13">(BW4-CF4)/ABS(CF4)</f>
        <v>0</v>
      </c>
      <c r="BY4" s="13">
        <v>183</v>
      </c>
      <c r="BZ4" s="50">
        <f t="shared" ref="BZ4" si="14">(BY4-CH4)/ABS(CH4)</f>
        <v>-4.6875E-2</v>
      </c>
      <c r="CA4" s="51">
        <f t="shared" ref="CA4" si="15">BY4/BV4</f>
        <v>9.15</v>
      </c>
      <c r="CB4" s="43" t="s">
        <v>6</v>
      </c>
      <c r="CC4" s="1">
        <v>185708</v>
      </c>
      <c r="CD4" s="12" t="s">
        <v>7</v>
      </c>
      <c r="CE4" s="1">
        <v>20</v>
      </c>
      <c r="CF4" s="13">
        <v>1161</v>
      </c>
      <c r="CG4" s="2">
        <f t="shared" ref="CG4" si="16">(CF4-CL4)/ABS(CL4)</f>
        <v>1.486013986013986E-2</v>
      </c>
      <c r="CH4" s="13">
        <v>192</v>
      </c>
      <c r="CI4" s="2">
        <f t="shared" ref="CI4" si="17">(CH4-CN4)/ABS(CN4)</f>
        <v>0</v>
      </c>
      <c r="CJ4" s="18">
        <f t="shared" ref="CJ4" si="18">CH4/CE4</f>
        <v>9.6</v>
      </c>
      <c r="CK4" s="1">
        <v>20</v>
      </c>
      <c r="CL4" s="13">
        <v>1144</v>
      </c>
      <c r="CM4" s="2">
        <v>0.25164113785557984</v>
      </c>
      <c r="CN4" s="13">
        <v>192</v>
      </c>
      <c r="CO4" s="42">
        <v>0.28859060402684567</v>
      </c>
      <c r="CP4" s="18">
        <f t="shared" ref="CP4" si="19">CN4/CK4</f>
        <v>9.6</v>
      </c>
    </row>
    <row r="5" spans="1:94" ht="13.5" thickBot="1" x14ac:dyDescent="0.25">
      <c r="A5" s="39" t="s">
        <v>0</v>
      </c>
      <c r="B5" s="62" t="s">
        <v>1</v>
      </c>
      <c r="C5" s="62" t="s">
        <v>2</v>
      </c>
      <c r="D5" s="32" t="s">
        <v>3</v>
      </c>
      <c r="E5" s="101" t="s">
        <v>4</v>
      </c>
      <c r="F5" s="104" t="s">
        <v>5</v>
      </c>
      <c r="G5" s="101" t="s">
        <v>45</v>
      </c>
      <c r="H5" s="104" t="s">
        <v>5</v>
      </c>
      <c r="I5" s="102" t="s">
        <v>46</v>
      </c>
      <c r="J5" s="130" t="s">
        <v>72</v>
      </c>
      <c r="K5" s="39" t="s">
        <v>0</v>
      </c>
      <c r="L5" s="62" t="s">
        <v>1</v>
      </c>
      <c r="M5" s="62" t="s">
        <v>2</v>
      </c>
      <c r="N5" s="32" t="s">
        <v>3</v>
      </c>
      <c r="O5" s="101" t="s">
        <v>4</v>
      </c>
      <c r="P5" s="104" t="s">
        <v>5</v>
      </c>
      <c r="Q5" s="101" t="s">
        <v>45</v>
      </c>
      <c r="R5" s="104" t="s">
        <v>5</v>
      </c>
      <c r="S5" s="102" t="s">
        <v>46</v>
      </c>
      <c r="T5" s="39" t="s">
        <v>0</v>
      </c>
      <c r="U5" s="62" t="s">
        <v>1</v>
      </c>
      <c r="V5" s="62" t="s">
        <v>2</v>
      </c>
      <c r="W5" s="32" t="s">
        <v>3</v>
      </c>
      <c r="X5" s="101" t="s">
        <v>4</v>
      </c>
      <c r="Y5" s="104" t="s">
        <v>5</v>
      </c>
      <c r="Z5" s="101" t="s">
        <v>45</v>
      </c>
      <c r="AA5" s="104" t="s">
        <v>5</v>
      </c>
      <c r="AB5" s="102" t="s">
        <v>46</v>
      </c>
      <c r="AC5" s="39" t="s">
        <v>0</v>
      </c>
      <c r="AD5" s="62" t="s">
        <v>1</v>
      </c>
      <c r="AE5" s="62" t="s">
        <v>2</v>
      </c>
      <c r="AF5" s="32" t="s">
        <v>3</v>
      </c>
      <c r="AG5" s="101" t="s">
        <v>4</v>
      </c>
      <c r="AH5" s="104" t="s">
        <v>5</v>
      </c>
      <c r="AI5" s="101" t="s">
        <v>45</v>
      </c>
      <c r="AJ5" s="104" t="s">
        <v>5</v>
      </c>
      <c r="AK5" s="102" t="s">
        <v>46</v>
      </c>
      <c r="AL5" s="32" t="s">
        <v>3</v>
      </c>
      <c r="AM5" s="30" t="s">
        <v>4</v>
      </c>
      <c r="AN5" s="33" t="s">
        <v>5</v>
      </c>
      <c r="AO5" s="33" t="s">
        <v>45</v>
      </c>
      <c r="AP5" s="34" t="s">
        <v>5</v>
      </c>
      <c r="AQ5" s="34" t="s">
        <v>46</v>
      </c>
      <c r="AR5" s="39" t="s">
        <v>0</v>
      </c>
      <c r="AS5" s="40" t="s">
        <v>1</v>
      </c>
      <c r="AT5" s="62" t="s">
        <v>2</v>
      </c>
      <c r="AU5" s="32" t="s">
        <v>3</v>
      </c>
      <c r="AV5" s="30" t="s">
        <v>4</v>
      </c>
      <c r="AW5" s="33" t="s">
        <v>5</v>
      </c>
      <c r="AX5" s="33" t="s">
        <v>8</v>
      </c>
      <c r="AY5" s="34" t="s">
        <v>5</v>
      </c>
      <c r="AZ5" s="35" t="s">
        <v>22</v>
      </c>
      <c r="BA5" s="39" t="s">
        <v>0</v>
      </c>
      <c r="BB5" s="40" t="s">
        <v>1</v>
      </c>
      <c r="BC5" s="62" t="s">
        <v>2</v>
      </c>
      <c r="BD5" s="32" t="s">
        <v>3</v>
      </c>
      <c r="BE5" s="30" t="s">
        <v>4</v>
      </c>
      <c r="BF5" s="33" t="s">
        <v>5</v>
      </c>
      <c r="BG5" s="33" t="s">
        <v>8</v>
      </c>
      <c r="BH5" s="34" t="s">
        <v>5</v>
      </c>
      <c r="BI5" s="35" t="s">
        <v>22</v>
      </c>
      <c r="BJ5" s="39" t="s">
        <v>0</v>
      </c>
      <c r="BK5" s="40" t="s">
        <v>1</v>
      </c>
      <c r="BL5" s="62" t="s">
        <v>2</v>
      </c>
      <c r="BM5" s="32" t="s">
        <v>3</v>
      </c>
      <c r="BN5" s="30" t="s">
        <v>4</v>
      </c>
      <c r="BO5" s="33" t="s">
        <v>5</v>
      </c>
      <c r="BP5" s="33" t="s">
        <v>8</v>
      </c>
      <c r="BQ5" s="34" t="s">
        <v>5</v>
      </c>
      <c r="BR5" s="35" t="s">
        <v>22</v>
      </c>
      <c r="BS5" s="39" t="s">
        <v>0</v>
      </c>
      <c r="BT5" s="40" t="s">
        <v>1</v>
      </c>
      <c r="BU5" s="62" t="s">
        <v>2</v>
      </c>
      <c r="BV5" s="32" t="s">
        <v>3</v>
      </c>
      <c r="BW5" s="30" t="s">
        <v>4</v>
      </c>
      <c r="BX5" s="33" t="s">
        <v>5</v>
      </c>
      <c r="BY5" s="33" t="s">
        <v>8</v>
      </c>
      <c r="BZ5" s="34" t="s">
        <v>5</v>
      </c>
      <c r="CA5" s="35" t="s">
        <v>22</v>
      </c>
      <c r="CB5" s="39" t="s">
        <v>0</v>
      </c>
      <c r="CC5" s="32" t="s">
        <v>1</v>
      </c>
      <c r="CD5" s="31" t="s">
        <v>2</v>
      </c>
      <c r="CE5" s="32" t="s">
        <v>3</v>
      </c>
      <c r="CF5" s="33" t="s">
        <v>4</v>
      </c>
      <c r="CG5" s="33" t="s">
        <v>5</v>
      </c>
      <c r="CH5" s="33" t="s">
        <v>8</v>
      </c>
      <c r="CI5" s="34" t="s">
        <v>5</v>
      </c>
      <c r="CJ5" s="35" t="s">
        <v>22</v>
      </c>
      <c r="CK5" s="32" t="s">
        <v>3</v>
      </c>
      <c r="CL5" s="33" t="s">
        <v>4</v>
      </c>
      <c r="CM5" s="33" t="s">
        <v>5</v>
      </c>
      <c r="CN5" s="33" t="s">
        <v>8</v>
      </c>
      <c r="CO5" s="34" t="s">
        <v>5</v>
      </c>
      <c r="CP5" s="35" t="s">
        <v>22</v>
      </c>
    </row>
    <row r="6" spans="1:94" x14ac:dyDescent="0.2">
      <c r="A6" s="37" t="s">
        <v>9</v>
      </c>
      <c r="B6" s="36">
        <v>185327</v>
      </c>
      <c r="C6" s="55" t="s">
        <v>51</v>
      </c>
      <c r="D6" s="60">
        <v>160</v>
      </c>
      <c r="E6" s="46">
        <v>1302</v>
      </c>
      <c r="F6" s="45">
        <f t="shared" ref="F6:F11" si="20">(E6-O6)/ABS(O6)</f>
        <v>0.24832214765100671</v>
      </c>
      <c r="G6" s="46">
        <v>254</v>
      </c>
      <c r="H6" s="45">
        <f>(G6-Q6)/ABS(Q6)</f>
        <v>0.13392857142857142</v>
      </c>
      <c r="I6" s="48">
        <f>G6/D6</f>
        <v>1.5874999999999999</v>
      </c>
      <c r="J6" s="131" t="s">
        <v>82</v>
      </c>
      <c r="K6" s="37" t="s">
        <v>9</v>
      </c>
      <c r="L6" s="36">
        <v>185327</v>
      </c>
      <c r="M6" s="55" t="s">
        <v>51</v>
      </c>
      <c r="N6" s="60">
        <v>160</v>
      </c>
      <c r="O6" s="46">
        <v>1043</v>
      </c>
      <c r="P6" s="100" t="s">
        <v>25</v>
      </c>
      <c r="Q6" s="46">
        <v>224</v>
      </c>
      <c r="R6" s="100" t="s">
        <v>25</v>
      </c>
      <c r="S6" s="48">
        <f>Q6/N6</f>
        <v>1.4</v>
      </c>
      <c r="T6" s="37" t="s">
        <v>9</v>
      </c>
      <c r="U6" s="37">
        <v>185327</v>
      </c>
      <c r="V6" s="56" t="s">
        <v>10</v>
      </c>
      <c r="W6" s="41">
        <v>80</v>
      </c>
      <c r="X6" s="46">
        <v>779</v>
      </c>
      <c r="Y6" s="47">
        <f>(X6-AG6)/ABS(AG6)</f>
        <v>-8.8888888888888892E-2</v>
      </c>
      <c r="Z6" s="46">
        <v>136</v>
      </c>
      <c r="AA6" s="47">
        <f>(Z6-AI6)/ABS(AI6)</f>
        <v>-2.8571428571428571E-2</v>
      </c>
      <c r="AB6" s="48">
        <f>Z6/W6</f>
        <v>1.7</v>
      </c>
      <c r="AC6" s="37" t="s">
        <v>9</v>
      </c>
      <c r="AD6" s="37">
        <v>185327</v>
      </c>
      <c r="AE6" s="56" t="s">
        <v>10</v>
      </c>
      <c r="AF6" s="41">
        <v>80</v>
      </c>
      <c r="AG6" s="46">
        <v>855</v>
      </c>
      <c r="AH6" s="47">
        <f t="shared" ref="AH6:AH24" si="21">(AG6-AM6)/ABS(AM6)</f>
        <v>3.0120481927710843E-2</v>
      </c>
      <c r="AI6" s="46">
        <v>140</v>
      </c>
      <c r="AJ6" s="47">
        <f t="shared" ref="AJ6:AJ24" si="22">(AI6-AO6)/ABS(AO6)</f>
        <v>0.12903225806451613</v>
      </c>
      <c r="AK6" s="48">
        <f>AI6/AF6</f>
        <v>1.75</v>
      </c>
      <c r="AL6" s="11">
        <v>80</v>
      </c>
      <c r="AM6" s="13">
        <v>830</v>
      </c>
      <c r="AN6" s="80">
        <f>(AM6-AV6)/ABS(AV6)</f>
        <v>6.1381074168797956E-2</v>
      </c>
      <c r="AO6" s="13">
        <v>124</v>
      </c>
      <c r="AP6" s="50">
        <f>(AO6-AX6)/ABS(AX6)</f>
        <v>-3.125E-2</v>
      </c>
      <c r="AQ6" s="92">
        <f>AO6/AL6</f>
        <v>1.55</v>
      </c>
      <c r="AR6" s="37" t="s">
        <v>9</v>
      </c>
      <c r="AS6" s="38">
        <v>185327</v>
      </c>
      <c r="AT6" s="56" t="s">
        <v>10</v>
      </c>
      <c r="AU6" s="11">
        <v>80</v>
      </c>
      <c r="AV6" s="13">
        <v>782</v>
      </c>
      <c r="AW6" s="80">
        <f>(AV6-BE6)/ABS(BE6)</f>
        <v>4.1278295605858856E-2</v>
      </c>
      <c r="AX6" s="13">
        <v>128</v>
      </c>
      <c r="AY6" s="50">
        <f>(AX6-BG6)/ABS(BG6)</f>
        <v>-6.569343065693431E-2</v>
      </c>
      <c r="AZ6" s="72">
        <f>AX6/AU6</f>
        <v>1.6</v>
      </c>
      <c r="BA6" s="37" t="s">
        <v>9</v>
      </c>
      <c r="BB6" s="38">
        <v>185327</v>
      </c>
      <c r="BC6" s="56" t="s">
        <v>10</v>
      </c>
      <c r="BD6" s="11">
        <v>80</v>
      </c>
      <c r="BE6" s="13">
        <v>751</v>
      </c>
      <c r="BF6" s="80">
        <f>(BE6-BN6)/ABS(BN6)</f>
        <v>-5.2980132450331126E-3</v>
      </c>
      <c r="BG6" s="13">
        <v>137</v>
      </c>
      <c r="BH6" s="50">
        <f>(BG6-BP6)/ABS(BP6)</f>
        <v>0.11382113821138211</v>
      </c>
      <c r="BI6" s="72">
        <f t="shared" ref="BI6" si="23">BG6/BD6</f>
        <v>1.7124999999999999</v>
      </c>
      <c r="BJ6" s="37" t="s">
        <v>9</v>
      </c>
      <c r="BK6" s="38">
        <v>185327</v>
      </c>
      <c r="BL6" s="56" t="s">
        <v>10</v>
      </c>
      <c r="BM6" s="11">
        <v>80</v>
      </c>
      <c r="BN6" s="13">
        <v>755</v>
      </c>
      <c r="BO6" s="63">
        <f>(BN6-BW6)/ABS(BW6)</f>
        <v>4.7156726768377254E-2</v>
      </c>
      <c r="BP6" s="13">
        <v>123</v>
      </c>
      <c r="BQ6" s="50">
        <f>(BP6-BY6)/ABS(BY6)</f>
        <v>0.20588235294117646</v>
      </c>
      <c r="BR6" s="72">
        <f t="shared" ref="BR6" si="24">BP6/BM6</f>
        <v>1.5375000000000001</v>
      </c>
      <c r="BS6" s="37" t="s">
        <v>9</v>
      </c>
      <c r="BT6" s="38">
        <v>185327</v>
      </c>
      <c r="BU6" s="56" t="s">
        <v>10</v>
      </c>
      <c r="BV6" s="11">
        <v>80</v>
      </c>
      <c r="BW6" s="13">
        <v>721</v>
      </c>
      <c r="BX6" s="63">
        <f>(BW6-CF6)/ABS(CF6)</f>
        <v>-5.131578947368421E-2</v>
      </c>
      <c r="BY6" s="13">
        <v>102</v>
      </c>
      <c r="BZ6" s="50">
        <f>(BY6-CH6)/ABS(CH6)</f>
        <v>-2.8571428571428571E-2</v>
      </c>
      <c r="CA6" s="72">
        <f t="shared" ref="CA6:CA22" si="25">BY6/BV6</f>
        <v>1.2749999999999999</v>
      </c>
      <c r="CB6" s="43" t="s">
        <v>9</v>
      </c>
      <c r="CC6" s="1">
        <v>185327</v>
      </c>
      <c r="CD6" s="12" t="s">
        <v>10</v>
      </c>
      <c r="CE6" s="1">
        <v>80</v>
      </c>
      <c r="CF6" s="13">
        <v>760</v>
      </c>
      <c r="CG6" s="2">
        <f t="shared" ref="CG6:CG10" si="26">(CF6-CL6)/ABS(CL6)</f>
        <v>0.1377245508982036</v>
      </c>
      <c r="CH6" s="13">
        <v>105</v>
      </c>
      <c r="CI6" s="2">
        <f t="shared" ref="CI6:CI10" si="27">(CH6-CN6)/ABS(CN6)</f>
        <v>0.26506024096385544</v>
      </c>
      <c r="CJ6" s="18">
        <f t="shared" ref="CJ6:CJ10" si="28">CH6/CE6</f>
        <v>1.3125</v>
      </c>
      <c r="CK6" s="1">
        <v>80</v>
      </c>
      <c r="CL6" s="13">
        <v>668</v>
      </c>
      <c r="CM6" s="2">
        <v>0.14188034188034188</v>
      </c>
      <c r="CN6" s="13">
        <v>83</v>
      </c>
      <c r="CO6" s="42">
        <v>-7.7777777777777779E-2</v>
      </c>
      <c r="CP6" s="18">
        <f t="shared" ref="CP6:CP17" si="29">CN6/CK6</f>
        <v>1.0375000000000001</v>
      </c>
    </row>
    <row r="7" spans="1:94" x14ac:dyDescent="0.2">
      <c r="A7" s="38"/>
      <c r="B7" s="38">
        <v>185856</v>
      </c>
      <c r="C7" s="122" t="s">
        <v>70</v>
      </c>
      <c r="D7" s="44">
        <v>40</v>
      </c>
      <c r="E7" s="14">
        <v>743</v>
      </c>
      <c r="F7" s="45">
        <f t="shared" si="20"/>
        <v>-9.9393939393939396E-2</v>
      </c>
      <c r="G7" s="14">
        <v>65</v>
      </c>
      <c r="H7" s="45">
        <f>(G7-Q7)/ABS(Q7)</f>
        <v>-0.17721518987341772</v>
      </c>
      <c r="I7" s="97">
        <f t="shared" ref="I7:I11" si="30">G7/D7</f>
        <v>1.625</v>
      </c>
      <c r="J7" s="131" t="s">
        <v>80</v>
      </c>
      <c r="K7" s="38"/>
      <c r="L7" s="38">
        <v>185856</v>
      </c>
      <c r="M7" s="122" t="s">
        <v>61</v>
      </c>
      <c r="N7" s="44">
        <v>34</v>
      </c>
      <c r="O7" s="14">
        <v>825</v>
      </c>
      <c r="P7" s="45">
        <f t="shared" ref="P7:P9" si="31">(O7-X7)/ABS(X7)</f>
        <v>-8.3333333333333329E-2</v>
      </c>
      <c r="Q7" s="14">
        <v>79</v>
      </c>
      <c r="R7" s="45">
        <f>(Q7-Z7)/ABS(Z7)</f>
        <v>-0.15053763440860216</v>
      </c>
      <c r="S7" s="97">
        <f t="shared" ref="S7:S11" si="32">Q7/N7</f>
        <v>2.3235294117647061</v>
      </c>
      <c r="T7" s="38"/>
      <c r="U7" s="38">
        <v>185856</v>
      </c>
      <c r="V7" s="57" t="s">
        <v>11</v>
      </c>
      <c r="W7" s="38">
        <v>25</v>
      </c>
      <c r="X7" s="14">
        <v>900</v>
      </c>
      <c r="Y7" s="45">
        <f t="shared" ref="Y7:Y22" si="33">(X7-AG7)/ABS(AG7)</f>
        <v>0.57342657342657344</v>
      </c>
      <c r="Z7" s="14">
        <v>93</v>
      </c>
      <c r="AA7" s="45">
        <f>(Z7-AI7)/ABS(AI7)</f>
        <v>0.36764705882352944</v>
      </c>
      <c r="AB7" s="97">
        <f t="shared" ref="AB7:AB23" si="34">Z7/W7</f>
        <v>3.72</v>
      </c>
      <c r="AC7" s="38"/>
      <c r="AD7" s="38">
        <v>185856</v>
      </c>
      <c r="AE7" s="57" t="s">
        <v>11</v>
      </c>
      <c r="AF7" s="5">
        <v>25</v>
      </c>
      <c r="AG7" s="14">
        <v>572</v>
      </c>
      <c r="AH7" s="50">
        <f t="shared" si="21"/>
        <v>0.25714285714285712</v>
      </c>
      <c r="AI7" s="14">
        <v>68</v>
      </c>
      <c r="AJ7" s="50">
        <f t="shared" si="22"/>
        <v>0.36</v>
      </c>
      <c r="AK7" s="72">
        <f t="shared" ref="AK7:AK23" si="35">AI7/AF7</f>
        <v>2.72</v>
      </c>
      <c r="AL7" s="3">
        <v>25</v>
      </c>
      <c r="AM7" s="14">
        <v>455</v>
      </c>
      <c r="AN7" s="80">
        <f>(AM7-AV7)/ABS(AV7)</f>
        <v>0.14321608040201006</v>
      </c>
      <c r="AO7" s="14">
        <v>50</v>
      </c>
      <c r="AP7" s="50">
        <f>(AO7-AX7)/ABS(AX7)</f>
        <v>0.28205128205128205</v>
      </c>
      <c r="AQ7" s="92">
        <f t="shared" ref="AQ7:AQ23" si="36">AO7/AL7</f>
        <v>2</v>
      </c>
      <c r="AR7" s="38"/>
      <c r="AS7" s="38">
        <v>185856</v>
      </c>
      <c r="AT7" s="57" t="s">
        <v>11</v>
      </c>
      <c r="AU7" s="3">
        <v>25</v>
      </c>
      <c r="AV7" s="14">
        <v>398</v>
      </c>
      <c r="AW7" s="80">
        <f>(AV7-BE7)/ABS(BE7)</f>
        <v>9.9447513812154692E-2</v>
      </c>
      <c r="AX7" s="14">
        <v>39</v>
      </c>
      <c r="AY7" s="50">
        <f>(AX7-BG7)/ABS(BG7)</f>
        <v>-4.878048780487805E-2</v>
      </c>
      <c r="AZ7" s="49">
        <f>AX7/AU7</f>
        <v>1.56</v>
      </c>
      <c r="BA7" s="38"/>
      <c r="BB7" s="38">
        <v>185856</v>
      </c>
      <c r="BC7" s="57" t="s">
        <v>11</v>
      </c>
      <c r="BD7" s="3">
        <v>25</v>
      </c>
      <c r="BE7" s="14">
        <v>362</v>
      </c>
      <c r="BF7" s="80">
        <f>(BE7-BN7)/ABS(BN7)</f>
        <v>0.17915309446254071</v>
      </c>
      <c r="BG7" s="14">
        <v>41</v>
      </c>
      <c r="BH7" s="50">
        <f>(BG7-BP7)/ABS(BP7)</f>
        <v>0.28125</v>
      </c>
      <c r="BI7" s="49">
        <f t="shared" ref="BI7:BI10" si="37">BG7/BD7</f>
        <v>1.64</v>
      </c>
      <c r="BJ7" s="38"/>
      <c r="BK7" s="38">
        <v>185856</v>
      </c>
      <c r="BL7" s="57" t="s">
        <v>11</v>
      </c>
      <c r="BM7" s="3">
        <v>20</v>
      </c>
      <c r="BN7" s="14">
        <v>307</v>
      </c>
      <c r="BO7" s="63">
        <f>(BN7-BW7)/ABS(BW7)</f>
        <v>0.12867647058823528</v>
      </c>
      <c r="BP7" s="14">
        <v>32</v>
      </c>
      <c r="BQ7" s="50">
        <f>(BP7-BY7)/ABS(BY7)</f>
        <v>0</v>
      </c>
      <c r="BR7" s="49">
        <f t="shared" ref="BR7:BR10" si="38">BP7/BM7</f>
        <v>1.6</v>
      </c>
      <c r="BS7" s="38"/>
      <c r="BT7" s="38">
        <v>185856</v>
      </c>
      <c r="BU7" s="57" t="s">
        <v>11</v>
      </c>
      <c r="BV7" s="3">
        <v>20</v>
      </c>
      <c r="BW7" s="14">
        <v>272</v>
      </c>
      <c r="BX7" s="63">
        <f>(BW7-CF7)/ABS(CF7)</f>
        <v>7.5098814229249009E-2</v>
      </c>
      <c r="BY7" s="14">
        <v>32</v>
      </c>
      <c r="BZ7" s="50">
        <f>(BY7-CH7)/ABS(CH7)</f>
        <v>0.33333333333333331</v>
      </c>
      <c r="CA7" s="49">
        <f t="shared" si="25"/>
        <v>1.6</v>
      </c>
      <c r="CB7" s="44"/>
      <c r="CC7" s="5">
        <v>185856</v>
      </c>
      <c r="CD7" s="4" t="s">
        <v>11</v>
      </c>
      <c r="CE7" s="5">
        <v>20</v>
      </c>
      <c r="CF7" s="14">
        <v>253</v>
      </c>
      <c r="CG7" s="2">
        <f t="shared" si="26"/>
        <v>-5.5970149253731345E-2</v>
      </c>
      <c r="CH7" s="14">
        <v>24</v>
      </c>
      <c r="CI7" s="2">
        <f t="shared" si="27"/>
        <v>-0.27272727272727271</v>
      </c>
      <c r="CJ7" s="18">
        <f t="shared" si="28"/>
        <v>1.2</v>
      </c>
      <c r="CK7" s="5">
        <v>25</v>
      </c>
      <c r="CL7" s="14">
        <v>268</v>
      </c>
      <c r="CM7" s="6">
        <v>0.12605042016806722</v>
      </c>
      <c r="CN7" s="14">
        <v>33</v>
      </c>
      <c r="CO7" s="7">
        <v>6.4516129032258063E-2</v>
      </c>
      <c r="CP7" s="18">
        <f t="shared" si="29"/>
        <v>1.32</v>
      </c>
    </row>
    <row r="8" spans="1:94" x14ac:dyDescent="0.2">
      <c r="A8" s="38"/>
      <c r="B8" s="38">
        <v>185707</v>
      </c>
      <c r="C8" s="57" t="s">
        <v>12</v>
      </c>
      <c r="D8" s="44">
        <v>68</v>
      </c>
      <c r="E8" s="14">
        <v>970</v>
      </c>
      <c r="F8" s="45">
        <f t="shared" si="20"/>
        <v>-2.8056112224448898E-2</v>
      </c>
      <c r="G8" s="14">
        <v>205</v>
      </c>
      <c r="H8" s="45">
        <f t="shared" ref="H8:H11" si="39">(G8-Q8)/ABS(Q8)</f>
        <v>-2.843601895734597E-2</v>
      </c>
      <c r="I8" s="97">
        <f t="shared" si="30"/>
        <v>3.0147058823529411</v>
      </c>
      <c r="J8" s="131" t="s">
        <v>74</v>
      </c>
      <c r="K8" s="38"/>
      <c r="L8" s="38">
        <v>185707</v>
      </c>
      <c r="M8" s="57" t="s">
        <v>12</v>
      </c>
      <c r="N8" s="44">
        <v>68</v>
      </c>
      <c r="O8" s="14">
        <v>998</v>
      </c>
      <c r="P8" s="45">
        <f t="shared" si="31"/>
        <v>0.17550058892815076</v>
      </c>
      <c r="Q8" s="14">
        <v>211</v>
      </c>
      <c r="R8" s="45">
        <f t="shared" ref="R8:R9" si="40">(Q8-Z8)/ABS(Z8)</f>
        <v>0.13440860215053763</v>
      </c>
      <c r="S8" s="97">
        <f t="shared" si="32"/>
        <v>3.1029411764705883</v>
      </c>
      <c r="T8" s="38"/>
      <c r="U8" s="38">
        <v>185707</v>
      </c>
      <c r="V8" s="57" t="s">
        <v>12</v>
      </c>
      <c r="W8" s="38">
        <v>68</v>
      </c>
      <c r="X8" s="14">
        <v>849</v>
      </c>
      <c r="Y8" s="45">
        <f t="shared" si="33"/>
        <v>-0.18208092485549132</v>
      </c>
      <c r="Z8" s="14">
        <v>186</v>
      </c>
      <c r="AA8" s="45">
        <f t="shared" ref="AA8:AA22" si="41">(Z8-AI8)/ABS(AI8)</f>
        <v>-9.2682926829268292E-2</v>
      </c>
      <c r="AB8" s="97">
        <f t="shared" si="34"/>
        <v>2.7352941176470589</v>
      </c>
      <c r="AC8" s="38"/>
      <c r="AD8" s="38">
        <v>185707</v>
      </c>
      <c r="AE8" s="57" t="s">
        <v>12</v>
      </c>
      <c r="AF8" s="5">
        <v>68</v>
      </c>
      <c r="AG8" s="14">
        <v>1038</v>
      </c>
      <c r="AH8" s="50">
        <f t="shared" si="21"/>
        <v>0.22261484098939929</v>
      </c>
      <c r="AI8" s="14">
        <v>205</v>
      </c>
      <c r="AJ8" s="50">
        <f t="shared" si="22"/>
        <v>0.3141025641025641</v>
      </c>
      <c r="AK8" s="72">
        <f t="shared" si="35"/>
        <v>3.0147058823529411</v>
      </c>
      <c r="AL8" s="3">
        <v>68</v>
      </c>
      <c r="AM8" s="14">
        <v>849</v>
      </c>
      <c r="AN8" s="80">
        <f>(AM8-AV8)/ABS(AV8)</f>
        <v>6.5244667503136761E-2</v>
      </c>
      <c r="AO8" s="14">
        <v>156</v>
      </c>
      <c r="AP8" s="50">
        <f>(AO8-AX8)/ABS(AX8)</f>
        <v>5.4054054054054057E-2</v>
      </c>
      <c r="AQ8" s="92">
        <f t="shared" si="36"/>
        <v>2.2941176470588234</v>
      </c>
      <c r="AR8" s="38"/>
      <c r="AS8" s="38">
        <v>185707</v>
      </c>
      <c r="AT8" s="57" t="s">
        <v>12</v>
      </c>
      <c r="AU8" s="3">
        <v>68</v>
      </c>
      <c r="AV8" s="14">
        <v>797</v>
      </c>
      <c r="AW8" s="80">
        <f>(AV8-BE8)/ABS(BE8)</f>
        <v>-2.567237163814181E-2</v>
      </c>
      <c r="AX8" s="14">
        <v>148</v>
      </c>
      <c r="AY8" s="50">
        <f>(AX8-BG8)/ABS(BG8)</f>
        <v>2.7777777777777776E-2</v>
      </c>
      <c r="AZ8" s="49">
        <f>AX8/AU8</f>
        <v>2.1764705882352939</v>
      </c>
      <c r="BA8" s="38"/>
      <c r="BB8" s="38">
        <v>185707</v>
      </c>
      <c r="BC8" s="57" t="s">
        <v>12</v>
      </c>
      <c r="BD8" s="3">
        <v>65</v>
      </c>
      <c r="BE8" s="14">
        <v>818</v>
      </c>
      <c r="BF8" s="80">
        <f>(BE8-BN8)/ABS(BN8)</f>
        <v>0.12983425414364641</v>
      </c>
      <c r="BG8" s="14">
        <v>144</v>
      </c>
      <c r="BH8" s="50">
        <f>(BG8-BP8)/ABS(BP8)</f>
        <v>6.993006993006993E-3</v>
      </c>
      <c r="BI8" s="49">
        <f t="shared" si="37"/>
        <v>2.2153846153846155</v>
      </c>
      <c r="BJ8" s="38"/>
      <c r="BK8" s="38">
        <v>185707</v>
      </c>
      <c r="BL8" s="57" t="s">
        <v>12</v>
      </c>
      <c r="BM8" s="3">
        <v>65</v>
      </c>
      <c r="BN8" s="14">
        <v>724</v>
      </c>
      <c r="BO8" s="63">
        <f>(BN8-BW8)/ABS(BW8)</f>
        <v>-4.61133069828722E-2</v>
      </c>
      <c r="BP8" s="14">
        <v>143</v>
      </c>
      <c r="BQ8" s="50">
        <f>(BP8-BY8)/ABS(BY8)</f>
        <v>0.25438596491228072</v>
      </c>
      <c r="BR8" s="49">
        <f t="shared" si="38"/>
        <v>2.2000000000000002</v>
      </c>
      <c r="BS8" s="38"/>
      <c r="BT8" s="38">
        <v>185707</v>
      </c>
      <c r="BU8" s="57" t="s">
        <v>12</v>
      </c>
      <c r="BV8" s="3">
        <v>63</v>
      </c>
      <c r="BW8" s="14">
        <v>759</v>
      </c>
      <c r="BX8" s="63">
        <f>(BW8-CF8)/ABS(CF8)</f>
        <v>-4.6482412060301508E-2</v>
      </c>
      <c r="BY8" s="14">
        <v>114</v>
      </c>
      <c r="BZ8" s="50">
        <f>(BY8-CH8)/ABS(CH8)</f>
        <v>-0.15555555555555556</v>
      </c>
      <c r="CA8" s="49">
        <f t="shared" si="25"/>
        <v>1.8095238095238095</v>
      </c>
      <c r="CB8" s="44"/>
      <c r="CC8" s="5">
        <v>185707</v>
      </c>
      <c r="CD8" s="4" t="s">
        <v>12</v>
      </c>
      <c r="CE8" s="5">
        <v>63</v>
      </c>
      <c r="CF8" s="14">
        <v>796</v>
      </c>
      <c r="CG8" s="2">
        <f t="shared" si="26"/>
        <v>-3.1630170316301706E-2</v>
      </c>
      <c r="CH8" s="14">
        <v>135</v>
      </c>
      <c r="CI8" s="2">
        <f t="shared" si="27"/>
        <v>-7.5342465753424653E-2</v>
      </c>
      <c r="CJ8" s="18">
        <f t="shared" si="28"/>
        <v>2.1428571428571428</v>
      </c>
      <c r="CK8" s="5">
        <v>63</v>
      </c>
      <c r="CL8" s="14">
        <v>822</v>
      </c>
      <c r="CM8" s="6">
        <v>0.21597633136094674</v>
      </c>
      <c r="CN8" s="14">
        <v>146</v>
      </c>
      <c r="CO8" s="7">
        <v>0.32727272727272727</v>
      </c>
      <c r="CP8" s="18">
        <f t="shared" si="29"/>
        <v>2.3174603174603177</v>
      </c>
    </row>
    <row r="9" spans="1:94" x14ac:dyDescent="0.2">
      <c r="A9" s="38"/>
      <c r="B9" s="38">
        <v>185857</v>
      </c>
      <c r="C9" s="122" t="s">
        <v>71</v>
      </c>
      <c r="D9" s="44">
        <v>90</v>
      </c>
      <c r="E9" s="14">
        <v>927</v>
      </c>
      <c r="F9" s="45">
        <f t="shared" si="20"/>
        <v>-8.2178217821782182E-2</v>
      </c>
      <c r="G9" s="14">
        <v>182</v>
      </c>
      <c r="H9" s="45">
        <f t="shared" si="39"/>
        <v>-0.12918660287081341</v>
      </c>
      <c r="I9" s="97">
        <f t="shared" si="30"/>
        <v>2.0222222222222221</v>
      </c>
      <c r="J9" s="131" t="s">
        <v>81</v>
      </c>
      <c r="K9" s="38"/>
      <c r="L9" s="38">
        <v>185857</v>
      </c>
      <c r="M9" s="122" t="s">
        <v>55</v>
      </c>
      <c r="N9" s="44">
        <v>90</v>
      </c>
      <c r="O9" s="14">
        <v>1010</v>
      </c>
      <c r="P9" s="45">
        <f t="shared" si="31"/>
        <v>-2.321083172147002E-2</v>
      </c>
      <c r="Q9" s="14">
        <v>209</v>
      </c>
      <c r="R9" s="45">
        <f t="shared" si="40"/>
        <v>-7.1111111111111111E-2</v>
      </c>
      <c r="S9" s="97">
        <f t="shared" si="32"/>
        <v>2.3222222222222224</v>
      </c>
      <c r="T9" s="38"/>
      <c r="U9" s="38">
        <v>185857</v>
      </c>
      <c r="V9" s="57" t="s">
        <v>31</v>
      </c>
      <c r="W9" s="38">
        <v>90</v>
      </c>
      <c r="X9" s="14">
        <v>1034</v>
      </c>
      <c r="Y9" s="45">
        <f t="shared" si="33"/>
        <v>-9.6943231441048036E-2</v>
      </c>
      <c r="Z9" s="14">
        <v>225</v>
      </c>
      <c r="AA9" s="45">
        <f t="shared" si="41"/>
        <v>-4.4247787610619468E-3</v>
      </c>
      <c r="AB9" s="97">
        <f t="shared" si="34"/>
        <v>2.5</v>
      </c>
      <c r="AC9" s="38"/>
      <c r="AD9" s="38">
        <v>185857</v>
      </c>
      <c r="AE9" s="57" t="s">
        <v>31</v>
      </c>
      <c r="AF9" s="5">
        <v>90</v>
      </c>
      <c r="AG9" s="14">
        <v>1145</v>
      </c>
      <c r="AH9" s="50">
        <f t="shared" si="21"/>
        <v>0.25136612021857924</v>
      </c>
      <c r="AI9" s="14">
        <v>226</v>
      </c>
      <c r="AJ9" s="50">
        <f t="shared" si="22"/>
        <v>0.22162162162162163</v>
      </c>
      <c r="AK9" s="72">
        <f t="shared" si="35"/>
        <v>2.5111111111111111</v>
      </c>
      <c r="AL9" s="3">
        <v>90</v>
      </c>
      <c r="AM9" s="14">
        <v>915</v>
      </c>
      <c r="AN9" s="80">
        <f>(AM9-AV9)/ABS(AV9)</f>
        <v>9.3189964157706098E-2</v>
      </c>
      <c r="AO9" s="14">
        <v>185</v>
      </c>
      <c r="AP9" s="50">
        <f>(AO9-AX9)/ABS(AX9)</f>
        <v>0.19354838709677419</v>
      </c>
      <c r="AQ9" s="92">
        <f t="shared" si="36"/>
        <v>2.0555555555555554</v>
      </c>
      <c r="AR9" s="38"/>
      <c r="AS9" s="38">
        <v>185857</v>
      </c>
      <c r="AT9" s="57" t="s">
        <v>31</v>
      </c>
      <c r="AU9" s="3">
        <v>85</v>
      </c>
      <c r="AV9" s="14">
        <v>837</v>
      </c>
      <c r="AW9" s="80">
        <f>(AV9-BE9)/ABS(BE9)</f>
        <v>5.8154235145385591E-2</v>
      </c>
      <c r="AX9" s="14">
        <v>155</v>
      </c>
      <c r="AY9" s="50">
        <f>(AX9-BG9)/ABS(BG9)</f>
        <v>0.27049180327868855</v>
      </c>
      <c r="AZ9" s="49">
        <f>AX9/AU9</f>
        <v>1.8235294117647058</v>
      </c>
      <c r="BA9" s="38"/>
      <c r="BB9" s="38">
        <v>185857</v>
      </c>
      <c r="BC9" s="57" t="s">
        <v>31</v>
      </c>
      <c r="BD9" s="3">
        <v>85</v>
      </c>
      <c r="BE9" s="14">
        <v>791</v>
      </c>
      <c r="BF9" s="80">
        <f>(BE9-BN9)/ABS(BN9)</f>
        <v>7.6433121019108281E-3</v>
      </c>
      <c r="BG9" s="14">
        <v>122</v>
      </c>
      <c r="BH9" s="50">
        <f>(BG9-BP9)/ABS(BP9)</f>
        <v>-0.10294117647058823</v>
      </c>
      <c r="BI9" s="49">
        <f t="shared" si="37"/>
        <v>1.4352941176470588</v>
      </c>
      <c r="BJ9" s="38"/>
      <c r="BK9" s="38">
        <v>185857</v>
      </c>
      <c r="BL9" s="57" t="s">
        <v>31</v>
      </c>
      <c r="BM9" s="3">
        <v>75</v>
      </c>
      <c r="BN9" s="14">
        <v>785</v>
      </c>
      <c r="BO9" s="63">
        <f>(BN9-BW9)/ABS(BW9)</f>
        <v>4.3882978723404256E-2</v>
      </c>
      <c r="BP9" s="14">
        <v>136</v>
      </c>
      <c r="BQ9" s="50">
        <f>(BP9-BY9)/ABS(BY9)</f>
        <v>-2.8571428571428571E-2</v>
      </c>
      <c r="BR9" s="49">
        <f t="shared" si="38"/>
        <v>1.8133333333333332</v>
      </c>
      <c r="BS9" s="38"/>
      <c r="BT9" s="38">
        <v>185857</v>
      </c>
      <c r="BU9" s="57" t="s">
        <v>31</v>
      </c>
      <c r="BV9" s="3">
        <v>75</v>
      </c>
      <c r="BW9" s="14">
        <v>752</v>
      </c>
      <c r="BX9" s="63">
        <f>(BW9-CF9)/ABS(CF9)</f>
        <v>0.10263929618768329</v>
      </c>
      <c r="BY9" s="14">
        <v>140</v>
      </c>
      <c r="BZ9" s="50">
        <f>(BY9-CH9)/ABS(CH9)</f>
        <v>0.25</v>
      </c>
      <c r="CA9" s="49">
        <f t="shared" si="25"/>
        <v>1.8666666666666667</v>
      </c>
      <c r="CB9" s="44"/>
      <c r="CC9" s="5">
        <v>185857</v>
      </c>
      <c r="CD9" s="4" t="s">
        <v>13</v>
      </c>
      <c r="CE9" s="5">
        <v>70</v>
      </c>
      <c r="CF9" s="14">
        <v>682</v>
      </c>
      <c r="CG9" s="2">
        <f t="shared" si="26"/>
        <v>8.4260731319554846E-2</v>
      </c>
      <c r="CH9" s="14">
        <v>112</v>
      </c>
      <c r="CI9" s="2">
        <f t="shared" si="27"/>
        <v>0.15463917525773196</v>
      </c>
      <c r="CJ9" s="18">
        <f t="shared" si="28"/>
        <v>1.6</v>
      </c>
      <c r="CK9" s="5">
        <v>75</v>
      </c>
      <c r="CL9" s="14">
        <v>629</v>
      </c>
      <c r="CM9" s="6">
        <v>6.6101694915254236E-2</v>
      </c>
      <c r="CN9" s="14">
        <v>97</v>
      </c>
      <c r="CO9" s="7">
        <v>0.14117647058823529</v>
      </c>
      <c r="CP9" s="18">
        <f t="shared" si="29"/>
        <v>1.2933333333333332</v>
      </c>
    </row>
    <row r="10" spans="1:94" x14ac:dyDescent="0.2">
      <c r="A10" s="38"/>
      <c r="B10" s="38">
        <v>185858</v>
      </c>
      <c r="C10" s="124" t="s">
        <v>53</v>
      </c>
      <c r="D10" s="44">
        <v>40</v>
      </c>
      <c r="E10" s="14">
        <v>304</v>
      </c>
      <c r="F10" s="45">
        <f t="shared" si="20"/>
        <v>-0.24938271604938272</v>
      </c>
      <c r="G10" s="14">
        <v>34</v>
      </c>
      <c r="H10" s="45">
        <f t="shared" si="39"/>
        <v>-0.27659574468085107</v>
      </c>
      <c r="I10" s="97">
        <f t="shared" si="30"/>
        <v>0.85</v>
      </c>
      <c r="J10" s="131" t="s">
        <v>83</v>
      </c>
      <c r="K10" s="38"/>
      <c r="L10" s="38">
        <v>185858</v>
      </c>
      <c r="M10" s="124" t="s">
        <v>53</v>
      </c>
      <c r="N10" s="44">
        <v>50</v>
      </c>
      <c r="O10" s="14">
        <v>405</v>
      </c>
      <c r="P10" s="100" t="s">
        <v>25</v>
      </c>
      <c r="Q10" s="14">
        <v>47</v>
      </c>
      <c r="R10" s="100" t="s">
        <v>25</v>
      </c>
      <c r="S10" s="97">
        <f t="shared" si="32"/>
        <v>0.94</v>
      </c>
      <c r="T10" s="38"/>
      <c r="U10" s="38">
        <v>185858</v>
      </c>
      <c r="V10" s="57" t="s">
        <v>14</v>
      </c>
      <c r="W10" s="38">
        <v>75</v>
      </c>
      <c r="X10" s="14">
        <v>535</v>
      </c>
      <c r="Y10" s="45">
        <f t="shared" si="33"/>
        <v>-0.1640625</v>
      </c>
      <c r="Z10" s="14">
        <v>73</v>
      </c>
      <c r="AA10" s="45">
        <f t="shared" si="41"/>
        <v>-0.35398230088495575</v>
      </c>
      <c r="AB10" s="97">
        <f t="shared" si="34"/>
        <v>0.97333333333333338</v>
      </c>
      <c r="AC10" s="38"/>
      <c r="AD10" s="38">
        <v>185858</v>
      </c>
      <c r="AE10" s="57" t="s">
        <v>14</v>
      </c>
      <c r="AF10" s="5">
        <v>75</v>
      </c>
      <c r="AG10" s="14">
        <v>640</v>
      </c>
      <c r="AH10" s="50">
        <f t="shared" si="21"/>
        <v>-0.1111111111111111</v>
      </c>
      <c r="AI10" s="14">
        <v>113</v>
      </c>
      <c r="AJ10" s="50">
        <f t="shared" si="22"/>
        <v>-0.13076923076923078</v>
      </c>
      <c r="AK10" s="72">
        <f t="shared" si="35"/>
        <v>1.5066666666666666</v>
      </c>
      <c r="AL10" s="3">
        <v>75</v>
      </c>
      <c r="AM10" s="14">
        <v>720</v>
      </c>
      <c r="AN10" s="80">
        <f>(AM10-AV10)/ABS(AV10)</f>
        <v>-6.7357512953367879E-2</v>
      </c>
      <c r="AO10" s="14">
        <v>130</v>
      </c>
      <c r="AP10" s="50">
        <f>(AO10-AX10)/ABS(AX10)</f>
        <v>-0.22155688622754491</v>
      </c>
      <c r="AQ10" s="92">
        <f t="shared" si="36"/>
        <v>1.7333333333333334</v>
      </c>
      <c r="AR10" s="38"/>
      <c r="AS10" s="38">
        <v>185858</v>
      </c>
      <c r="AT10" s="57" t="s">
        <v>14</v>
      </c>
      <c r="AU10" s="3">
        <v>75</v>
      </c>
      <c r="AV10" s="14">
        <v>772</v>
      </c>
      <c r="AW10" s="80">
        <f>(AV10-BE10)/ABS(BE10)</f>
        <v>0.10601719197707736</v>
      </c>
      <c r="AX10" s="14">
        <v>167</v>
      </c>
      <c r="AY10" s="50">
        <f>(AX10-BG10)/ABS(BG10)</f>
        <v>0.16783216783216784</v>
      </c>
      <c r="AZ10" s="49">
        <f>AX10/AU10</f>
        <v>2.2266666666666666</v>
      </c>
      <c r="BA10" s="38"/>
      <c r="BB10" s="38">
        <v>185858</v>
      </c>
      <c r="BC10" s="57" t="s">
        <v>14</v>
      </c>
      <c r="BD10" s="3">
        <v>60</v>
      </c>
      <c r="BE10" s="14">
        <v>698</v>
      </c>
      <c r="BF10" s="80">
        <f>(BE10-BN10)/ABS(BN10)</f>
        <v>0.2332155477031802</v>
      </c>
      <c r="BG10" s="14">
        <v>143</v>
      </c>
      <c r="BH10" s="50">
        <f>(BG10-BP10)/ABS(BP10)</f>
        <v>0.45918367346938777</v>
      </c>
      <c r="BI10" s="49">
        <f t="shared" si="37"/>
        <v>2.3833333333333333</v>
      </c>
      <c r="BJ10" s="38"/>
      <c r="BK10" s="38">
        <v>185858</v>
      </c>
      <c r="BL10" s="57" t="s">
        <v>14</v>
      </c>
      <c r="BM10" s="3">
        <v>50</v>
      </c>
      <c r="BN10" s="14">
        <v>566</v>
      </c>
      <c r="BO10" s="63">
        <f>(BN10-BW10)/ABS(BW10)</f>
        <v>0.19661733615221988</v>
      </c>
      <c r="BP10" s="14">
        <v>98</v>
      </c>
      <c r="BQ10" s="50">
        <f>(BP10-BY10)/ABS(BY10)</f>
        <v>0.18072289156626506</v>
      </c>
      <c r="BR10" s="49">
        <f t="shared" si="38"/>
        <v>1.96</v>
      </c>
      <c r="BS10" s="38"/>
      <c r="BT10" s="38">
        <v>185858</v>
      </c>
      <c r="BU10" s="57" t="s">
        <v>14</v>
      </c>
      <c r="BV10" s="3">
        <v>45</v>
      </c>
      <c r="BW10" s="14">
        <v>473</v>
      </c>
      <c r="BX10" s="63">
        <f>(BW10-CF10)/ABS(CF10)</f>
        <v>5.8165548098434001E-2</v>
      </c>
      <c r="BY10" s="14">
        <v>83</v>
      </c>
      <c r="BZ10" s="50">
        <f>(BY10-CH10)/ABS(CH10)</f>
        <v>0.18571428571428572</v>
      </c>
      <c r="CA10" s="49">
        <f t="shared" si="25"/>
        <v>1.8444444444444446</v>
      </c>
      <c r="CB10" s="44"/>
      <c r="CC10" s="5">
        <v>185858</v>
      </c>
      <c r="CD10" s="4" t="s">
        <v>14</v>
      </c>
      <c r="CE10" s="5">
        <v>40</v>
      </c>
      <c r="CF10" s="14">
        <v>447</v>
      </c>
      <c r="CG10" s="2">
        <f t="shared" si="26"/>
        <v>0.27350427350427353</v>
      </c>
      <c r="CH10" s="14">
        <v>70</v>
      </c>
      <c r="CI10" s="2">
        <f t="shared" si="27"/>
        <v>0.25</v>
      </c>
      <c r="CJ10" s="18">
        <f t="shared" si="28"/>
        <v>1.75</v>
      </c>
      <c r="CK10" s="5">
        <v>50</v>
      </c>
      <c r="CL10" s="14">
        <v>351</v>
      </c>
      <c r="CM10" s="6">
        <v>5.7306590257879654E-3</v>
      </c>
      <c r="CN10" s="14">
        <v>56</v>
      </c>
      <c r="CO10" s="7">
        <v>-9.6774193548387094E-2</v>
      </c>
      <c r="CP10" s="18">
        <f t="shared" si="29"/>
        <v>1.1200000000000001</v>
      </c>
    </row>
    <row r="11" spans="1:94" x14ac:dyDescent="0.2">
      <c r="A11" s="38"/>
      <c r="B11" s="38">
        <v>185915</v>
      </c>
      <c r="C11" s="124" t="s">
        <v>52</v>
      </c>
      <c r="D11" s="44">
        <v>40</v>
      </c>
      <c r="E11" s="14">
        <v>342</v>
      </c>
      <c r="F11" s="45">
        <f t="shared" si="20"/>
        <v>2.9325513196480938E-3</v>
      </c>
      <c r="G11" s="14">
        <v>36</v>
      </c>
      <c r="H11" s="45">
        <f t="shared" si="39"/>
        <v>-0.1</v>
      </c>
      <c r="I11" s="97">
        <f t="shared" si="30"/>
        <v>0.9</v>
      </c>
      <c r="J11" s="131" t="s">
        <v>83</v>
      </c>
      <c r="K11" s="38"/>
      <c r="L11" s="38">
        <v>185915</v>
      </c>
      <c r="M11" s="124" t="s">
        <v>52</v>
      </c>
      <c r="N11" s="44">
        <v>30</v>
      </c>
      <c r="O11" s="14">
        <v>341</v>
      </c>
      <c r="P11" s="100" t="s">
        <v>25</v>
      </c>
      <c r="Q11" s="14">
        <v>40</v>
      </c>
      <c r="R11" s="100" t="s">
        <v>25</v>
      </c>
      <c r="S11" s="97">
        <f t="shared" si="32"/>
        <v>1.3333333333333333</v>
      </c>
      <c r="T11" s="38"/>
      <c r="U11" s="38"/>
      <c r="V11" s="57"/>
      <c r="W11" s="38"/>
      <c r="X11" s="14"/>
      <c r="Y11" s="45"/>
      <c r="Z11" s="14"/>
      <c r="AA11" s="45"/>
      <c r="AB11" s="97"/>
      <c r="AC11" s="38"/>
      <c r="AD11" s="38"/>
      <c r="AE11" s="57"/>
      <c r="AF11" s="5"/>
      <c r="AG11" s="14"/>
      <c r="AH11" s="50"/>
      <c r="AI11" s="14"/>
      <c r="AJ11" s="50"/>
      <c r="AK11" s="72"/>
      <c r="AL11" s="3"/>
      <c r="AM11" s="14"/>
      <c r="AN11" s="80"/>
      <c r="AO11" s="14"/>
      <c r="AP11" s="50"/>
      <c r="AQ11" s="92"/>
      <c r="AR11" s="38"/>
      <c r="AS11" s="38"/>
      <c r="AT11" s="57"/>
      <c r="AU11" s="3"/>
      <c r="AV11" s="14"/>
      <c r="AW11" s="80"/>
      <c r="AX11" s="14"/>
      <c r="AY11" s="50"/>
      <c r="AZ11" s="49"/>
      <c r="BA11" s="38"/>
      <c r="BB11" s="38"/>
      <c r="BC11" s="57"/>
      <c r="BD11" s="3"/>
      <c r="BE11" s="14"/>
      <c r="BF11" s="80"/>
      <c r="BG11" s="14"/>
      <c r="BH11" s="50"/>
      <c r="BI11" s="49"/>
      <c r="BJ11" s="38"/>
      <c r="BK11" s="38"/>
      <c r="BL11" s="57"/>
      <c r="BM11" s="3"/>
      <c r="BN11" s="14"/>
      <c r="BO11" s="63"/>
      <c r="BP11" s="14"/>
      <c r="BQ11" s="50"/>
      <c r="BR11" s="49"/>
      <c r="BS11" s="38"/>
      <c r="BT11" s="38"/>
      <c r="BU11" s="57"/>
      <c r="BV11" s="3"/>
      <c r="BW11" s="14"/>
      <c r="BX11" s="63"/>
      <c r="BY11" s="14"/>
      <c r="BZ11" s="50"/>
      <c r="CA11" s="49"/>
      <c r="CB11" s="44"/>
      <c r="CC11" s="5"/>
      <c r="CD11" s="4"/>
      <c r="CE11" s="5"/>
      <c r="CF11" s="14"/>
      <c r="CG11" s="2"/>
      <c r="CH11" s="14"/>
      <c r="CI11" s="2"/>
      <c r="CJ11" s="18"/>
      <c r="CK11" s="5"/>
      <c r="CL11" s="14"/>
      <c r="CM11" s="6"/>
      <c r="CN11" s="14"/>
      <c r="CO11" s="7"/>
      <c r="CP11" s="18"/>
    </row>
    <row r="12" spans="1:94" x14ac:dyDescent="0.2">
      <c r="A12" s="38"/>
      <c r="B12" s="38">
        <v>185830</v>
      </c>
      <c r="C12" s="57" t="s">
        <v>32</v>
      </c>
      <c r="D12" s="44">
        <v>125</v>
      </c>
      <c r="E12" s="14">
        <v>2070</v>
      </c>
      <c r="F12" s="45">
        <f>(E12-O12)/ABS(O12)</f>
        <v>0.23729826658696951</v>
      </c>
      <c r="G12" s="14">
        <v>400</v>
      </c>
      <c r="H12" s="45">
        <f t="shared" ref="H12:H13" si="42">(G12-Q12)/ABS(Q12)</f>
        <v>0.21951219512195122</v>
      </c>
      <c r="I12" s="97">
        <f>G12/D12</f>
        <v>3.2</v>
      </c>
      <c r="J12" s="131" t="s">
        <v>75</v>
      </c>
      <c r="K12" s="38"/>
      <c r="L12" s="38">
        <v>185830</v>
      </c>
      <c r="M12" s="57" t="s">
        <v>32</v>
      </c>
      <c r="N12" s="44">
        <v>121</v>
      </c>
      <c r="O12" s="14">
        <v>1673</v>
      </c>
      <c r="P12" s="45">
        <f>(O12-X12)/ABS(X12)</f>
        <v>0.24109792284866469</v>
      </c>
      <c r="Q12" s="14">
        <v>328</v>
      </c>
      <c r="R12" s="45">
        <f t="shared" ref="R12:R22" si="43">(Q12-Z12)/ABS(Z12)</f>
        <v>0.1388888888888889</v>
      </c>
      <c r="S12" s="97">
        <f>Q12/N12</f>
        <v>2.7107438016528924</v>
      </c>
      <c r="T12" s="38"/>
      <c r="U12" s="38">
        <v>185830</v>
      </c>
      <c r="V12" s="57" t="s">
        <v>32</v>
      </c>
      <c r="W12" s="38">
        <v>118</v>
      </c>
      <c r="X12" s="14">
        <v>1348</v>
      </c>
      <c r="Y12" s="45">
        <f>(X12-AG12)/ABS(AG12)</f>
        <v>-0.14898989898989898</v>
      </c>
      <c r="Z12" s="14">
        <v>288</v>
      </c>
      <c r="AA12" s="45">
        <f>(Z12-AI12)/ABS(AI12)</f>
        <v>-0.12462006079027356</v>
      </c>
      <c r="AB12" s="97">
        <f>Z12/W12</f>
        <v>2.4406779661016951</v>
      </c>
      <c r="AC12" s="38"/>
      <c r="AD12" s="38">
        <v>185830</v>
      </c>
      <c r="AE12" s="57" t="s">
        <v>32</v>
      </c>
      <c r="AF12" s="5">
        <v>118</v>
      </c>
      <c r="AG12" s="14">
        <v>1584</v>
      </c>
      <c r="AH12" s="50">
        <f>(AG12-AM12)/ABS(AM12)</f>
        <v>0.15451895043731778</v>
      </c>
      <c r="AI12" s="14">
        <v>329</v>
      </c>
      <c r="AJ12" s="50">
        <f>(AI12-AO12)/ABS(AO12)</f>
        <v>0.17921146953405018</v>
      </c>
      <c r="AK12" s="72">
        <f>AI12/AF12</f>
        <v>2.7881355932203391</v>
      </c>
      <c r="AL12" s="3">
        <v>118</v>
      </c>
      <c r="AM12" s="14">
        <v>1372</v>
      </c>
      <c r="AN12" s="80">
        <f>(AM12-AV12)/ABS(AV12)</f>
        <v>0.12459016393442623</v>
      </c>
      <c r="AO12" s="14">
        <v>279</v>
      </c>
      <c r="AP12" s="50">
        <f>(AO12-AX12)/ABS(AX12)</f>
        <v>0.125</v>
      </c>
      <c r="AQ12" s="92">
        <f>AO12/AL12</f>
        <v>2.3644067796610169</v>
      </c>
      <c r="AR12" s="38"/>
      <c r="AS12" s="38">
        <v>185830</v>
      </c>
      <c r="AT12" s="57" t="s">
        <v>32</v>
      </c>
      <c r="AU12" s="3">
        <v>118</v>
      </c>
      <c r="AV12" s="14">
        <v>1220</v>
      </c>
      <c r="AW12" s="80">
        <f>(AV12-BE12)/ABS(BE12)</f>
        <v>-7.0830159939070825E-2</v>
      </c>
      <c r="AX12" s="14">
        <v>248</v>
      </c>
      <c r="AY12" s="50">
        <f>(AX12-BG12)/ABS(BG12)</f>
        <v>-9.1575091575091569E-2</v>
      </c>
      <c r="AZ12" s="49">
        <f>AX12/AU12</f>
        <v>2.1016949152542375</v>
      </c>
      <c r="BA12" s="38"/>
      <c r="BB12" s="38">
        <v>185830</v>
      </c>
      <c r="BC12" s="57" t="s">
        <v>32</v>
      </c>
      <c r="BD12" s="3">
        <v>118</v>
      </c>
      <c r="BE12" s="14">
        <v>1313</v>
      </c>
      <c r="BF12" s="80">
        <f>(BE12-BN12)/ABS(BN12)</f>
        <v>0.21912720519962861</v>
      </c>
      <c r="BG12" s="14">
        <v>273</v>
      </c>
      <c r="BH12" s="50">
        <f>(BG12-BP12)/ABS(BP12)</f>
        <v>0.48369565217391303</v>
      </c>
      <c r="BI12" s="49">
        <f t="shared" ref="BI12:BI22" si="44">BG12/BD12</f>
        <v>2.3135593220338984</v>
      </c>
      <c r="BJ12" s="38"/>
      <c r="BK12" s="38">
        <v>185830</v>
      </c>
      <c r="BL12" s="57" t="s">
        <v>32</v>
      </c>
      <c r="BM12" s="3">
        <v>100</v>
      </c>
      <c r="BN12" s="14">
        <v>1077</v>
      </c>
      <c r="BO12" s="63">
        <f>(BN12-BW12)/ABS(BW12)</f>
        <v>-8.0273270708795905E-2</v>
      </c>
      <c r="BP12" s="14">
        <v>184</v>
      </c>
      <c r="BQ12" s="50">
        <f>(BP12-BY12)/ABS(BY12)</f>
        <v>2.7932960893854747E-2</v>
      </c>
      <c r="BR12" s="49">
        <f t="shared" ref="BR12:BR22" si="45">BP12/BM12</f>
        <v>1.84</v>
      </c>
      <c r="BS12" s="38"/>
      <c r="BT12" s="38">
        <v>185830</v>
      </c>
      <c r="BU12" s="57" t="s">
        <v>32</v>
      </c>
      <c r="BV12" s="3">
        <v>100</v>
      </c>
      <c r="BW12" s="14">
        <v>1171</v>
      </c>
      <c r="BX12" s="45" t="s">
        <v>25</v>
      </c>
      <c r="BY12" s="14">
        <v>179</v>
      </c>
      <c r="BZ12" s="45" t="s">
        <v>25</v>
      </c>
      <c r="CA12" s="49">
        <f t="shared" si="25"/>
        <v>1.79</v>
      </c>
      <c r="CB12" s="44"/>
      <c r="CC12" s="5"/>
      <c r="CD12" s="4"/>
      <c r="CE12" s="5"/>
      <c r="CF12" s="14"/>
      <c r="CG12" s="2"/>
      <c r="CH12" s="14"/>
      <c r="CI12" s="2"/>
      <c r="CJ12" s="18"/>
      <c r="CK12" s="5"/>
      <c r="CL12" s="14"/>
      <c r="CM12" s="6"/>
      <c r="CN12" s="14"/>
      <c r="CO12" s="7"/>
      <c r="CP12" s="18"/>
    </row>
    <row r="13" spans="1:94" x14ac:dyDescent="0.2">
      <c r="A13" s="38"/>
      <c r="B13" s="38">
        <v>185370</v>
      </c>
      <c r="C13" s="122" t="s">
        <v>54</v>
      </c>
      <c r="D13" s="44">
        <v>52</v>
      </c>
      <c r="E13" s="14">
        <v>1479</v>
      </c>
      <c r="F13" s="45">
        <f>(E13-O13)/ABS(O13)</f>
        <v>-0.31780442804428044</v>
      </c>
      <c r="G13" s="14">
        <v>329</v>
      </c>
      <c r="H13" s="45">
        <f t="shared" si="42"/>
        <v>-0.35867446393762181</v>
      </c>
      <c r="I13" s="97">
        <f>G13/D13</f>
        <v>6.3269230769230766</v>
      </c>
      <c r="J13" s="131" t="s">
        <v>76</v>
      </c>
      <c r="K13" s="38"/>
      <c r="L13" s="38">
        <v>185370</v>
      </c>
      <c r="M13" s="122" t="s">
        <v>54</v>
      </c>
      <c r="N13" s="44">
        <v>27</v>
      </c>
      <c r="O13" s="14">
        <v>2168</v>
      </c>
      <c r="P13" s="100" t="s">
        <v>25</v>
      </c>
      <c r="Q13" s="14">
        <v>513</v>
      </c>
      <c r="R13" s="100" t="s">
        <v>25</v>
      </c>
      <c r="S13" s="97">
        <f>Q13/N13</f>
        <v>19</v>
      </c>
      <c r="T13" s="38"/>
      <c r="U13" s="38"/>
      <c r="V13" s="57"/>
      <c r="W13" s="38"/>
      <c r="X13" s="14"/>
      <c r="Y13" s="45"/>
      <c r="Z13" s="14"/>
      <c r="AA13" s="45"/>
      <c r="AB13" s="97"/>
      <c r="AC13" s="38"/>
      <c r="AD13" s="38"/>
      <c r="AE13" s="57"/>
      <c r="AF13" s="5"/>
      <c r="AG13" s="14"/>
      <c r="AH13" s="50"/>
      <c r="AI13" s="14"/>
      <c r="AJ13" s="50"/>
      <c r="AK13" s="72"/>
      <c r="AL13" s="3"/>
      <c r="AM13" s="14"/>
      <c r="AN13" s="80"/>
      <c r="AO13" s="14"/>
      <c r="AP13" s="50"/>
      <c r="AQ13" s="92"/>
      <c r="AR13" s="38"/>
      <c r="AS13" s="38"/>
      <c r="AT13" s="57"/>
      <c r="AU13" s="3"/>
      <c r="AV13" s="14"/>
      <c r="AW13" s="80"/>
      <c r="AX13" s="14"/>
      <c r="AY13" s="50"/>
      <c r="AZ13" s="49"/>
      <c r="BA13" s="38"/>
      <c r="BB13" s="38"/>
      <c r="BC13" s="57"/>
      <c r="BD13" s="3"/>
      <c r="BE13" s="14"/>
      <c r="BF13" s="80"/>
      <c r="BG13" s="14"/>
      <c r="BH13" s="50"/>
      <c r="BI13" s="49"/>
      <c r="BJ13" s="38"/>
      <c r="BK13" s="38"/>
      <c r="BL13" s="57"/>
      <c r="BM13" s="3"/>
      <c r="BN13" s="14"/>
      <c r="BO13" s="63"/>
      <c r="BP13" s="14"/>
      <c r="BQ13" s="50"/>
      <c r="BR13" s="49"/>
      <c r="BS13" s="38"/>
      <c r="BT13" s="38"/>
      <c r="BU13" s="57"/>
      <c r="BV13" s="3"/>
      <c r="BW13" s="14"/>
      <c r="BX13" s="45"/>
      <c r="BY13" s="14"/>
      <c r="BZ13" s="45"/>
      <c r="CA13" s="49"/>
      <c r="CB13" s="44"/>
      <c r="CC13" s="5"/>
      <c r="CD13" s="4"/>
      <c r="CE13" s="5"/>
      <c r="CF13" s="14"/>
      <c r="CG13" s="2"/>
      <c r="CH13" s="14"/>
      <c r="CI13" s="2"/>
      <c r="CJ13" s="18"/>
      <c r="CK13" s="3"/>
      <c r="CL13" s="14"/>
      <c r="CM13" s="6"/>
      <c r="CN13" s="14"/>
      <c r="CO13" s="123"/>
      <c r="CP13" s="18"/>
    </row>
    <row r="14" spans="1:94" x14ac:dyDescent="0.2">
      <c r="A14" s="38"/>
      <c r="B14" s="38">
        <v>185832</v>
      </c>
      <c r="C14" s="57" t="s">
        <v>64</v>
      </c>
      <c r="D14" s="44">
        <v>71</v>
      </c>
      <c r="E14" s="14">
        <v>1270</v>
      </c>
      <c r="F14" s="45">
        <f t="shared" ref="F14:F20" si="46">(E14-O14)/ABS(O14)</f>
        <v>-8.2369942196531792E-2</v>
      </c>
      <c r="G14" s="14">
        <v>207</v>
      </c>
      <c r="H14" s="45">
        <f t="shared" ref="H14:H20" si="47">(G14-Q14)/ABS(Q14)</f>
        <v>-3.7209302325581395E-2</v>
      </c>
      <c r="I14" s="97">
        <f t="shared" ref="I14:I20" si="48">G14/D14</f>
        <v>2.915492957746479</v>
      </c>
      <c r="J14" s="131" t="s">
        <v>77</v>
      </c>
      <c r="K14" s="38"/>
      <c r="L14" s="38">
        <v>185832</v>
      </c>
      <c r="M14" s="57" t="s">
        <v>62</v>
      </c>
      <c r="N14" s="44">
        <v>64</v>
      </c>
      <c r="O14" s="14">
        <v>1384</v>
      </c>
      <c r="P14" s="45">
        <f t="shared" ref="P14:P22" si="49">(O14-X14)/ABS(X14)</f>
        <v>0.29225023342670403</v>
      </c>
      <c r="Q14" s="14">
        <v>215</v>
      </c>
      <c r="R14" s="45">
        <f t="shared" si="43"/>
        <v>0.37820512820512819</v>
      </c>
      <c r="S14" s="97">
        <f t="shared" ref="S14:S22" si="50">Q14/N14</f>
        <v>3.359375</v>
      </c>
      <c r="T14" s="38"/>
      <c r="U14" s="38">
        <v>185832</v>
      </c>
      <c r="V14" s="57" t="s">
        <v>33</v>
      </c>
      <c r="W14" s="38">
        <v>60</v>
      </c>
      <c r="X14" s="14">
        <v>1071</v>
      </c>
      <c r="Y14" s="45">
        <f t="shared" si="33"/>
        <v>2.8089887640449437E-3</v>
      </c>
      <c r="Z14" s="14">
        <v>156</v>
      </c>
      <c r="AA14" s="45">
        <f t="shared" si="41"/>
        <v>6.4516129032258064E-3</v>
      </c>
      <c r="AB14" s="97">
        <f t="shared" si="34"/>
        <v>2.6</v>
      </c>
      <c r="AC14" s="38"/>
      <c r="AD14" s="38">
        <v>185832</v>
      </c>
      <c r="AE14" s="57" t="s">
        <v>33</v>
      </c>
      <c r="AF14" s="5">
        <v>60</v>
      </c>
      <c r="AG14" s="14">
        <v>1068</v>
      </c>
      <c r="AH14" s="50">
        <f t="shared" si="21"/>
        <v>0.27751196172248804</v>
      </c>
      <c r="AI14" s="14">
        <v>155</v>
      </c>
      <c r="AJ14" s="50">
        <f t="shared" si="22"/>
        <v>0.63157894736842102</v>
      </c>
      <c r="AK14" s="72">
        <f t="shared" si="35"/>
        <v>2.5833333333333335</v>
      </c>
      <c r="AL14" s="3">
        <v>60</v>
      </c>
      <c r="AM14" s="14">
        <v>836</v>
      </c>
      <c r="AN14" s="80">
        <f t="shared" ref="AN14:AN23" si="51">(AM14-AV14)/ABS(AV14)</f>
        <v>8.1500646830530404E-2</v>
      </c>
      <c r="AO14" s="14">
        <v>95</v>
      </c>
      <c r="AP14" s="50">
        <f t="shared" ref="AP14:AP23" si="52">(AO14-AX14)/ABS(AX14)</f>
        <v>-0.16666666666666666</v>
      </c>
      <c r="AQ14" s="92">
        <f t="shared" si="36"/>
        <v>1.5833333333333333</v>
      </c>
      <c r="AR14" s="38"/>
      <c r="AS14" s="38">
        <v>185832</v>
      </c>
      <c r="AT14" s="57" t="s">
        <v>33</v>
      </c>
      <c r="AU14" s="3">
        <v>60</v>
      </c>
      <c r="AV14" s="14">
        <v>773</v>
      </c>
      <c r="AW14" s="80">
        <f>(AV14-BE14)/ABS(BE14)</f>
        <v>0.10903873744619799</v>
      </c>
      <c r="AX14" s="14">
        <v>114</v>
      </c>
      <c r="AY14" s="50">
        <f>(AX14-BG14)/ABS(BG14)</f>
        <v>0.2808988764044944</v>
      </c>
      <c r="AZ14" s="49">
        <f t="shared" ref="AZ14:AZ23" si="53">AX14/AU14</f>
        <v>1.9</v>
      </c>
      <c r="BA14" s="38"/>
      <c r="BB14" s="38">
        <v>185832</v>
      </c>
      <c r="BC14" s="57" t="s">
        <v>33</v>
      </c>
      <c r="BD14" s="3">
        <v>60</v>
      </c>
      <c r="BE14" s="14">
        <v>697</v>
      </c>
      <c r="BF14" s="80">
        <f t="shared" ref="BF14:BF21" si="54">(BE14-BN14)/ABS(BN14)</f>
        <v>2.1994134897360705E-2</v>
      </c>
      <c r="BG14" s="14">
        <v>89</v>
      </c>
      <c r="BH14" s="50">
        <f t="shared" ref="BH14:BH16" si="55">(BG14-BP14)/ABS(BP14)</f>
        <v>0</v>
      </c>
      <c r="BI14" s="49">
        <f t="shared" si="44"/>
        <v>1.4833333333333334</v>
      </c>
      <c r="BJ14" s="38"/>
      <c r="BK14" s="38">
        <v>185832</v>
      </c>
      <c r="BL14" s="57" t="s">
        <v>33</v>
      </c>
      <c r="BM14" s="3">
        <v>60</v>
      </c>
      <c r="BN14" s="14">
        <v>682</v>
      </c>
      <c r="BO14" s="63">
        <f t="shared" ref="BO14:BO16" si="56">(BN14-BW14)/ABS(BW14)</f>
        <v>7.0643642072213506E-2</v>
      </c>
      <c r="BP14" s="14">
        <v>89</v>
      </c>
      <c r="BQ14" s="50">
        <f t="shared" ref="BQ14:BQ16" si="57">(BP14-BY14)/ABS(BY14)</f>
        <v>-2.197802197802198E-2</v>
      </c>
      <c r="BR14" s="49">
        <f t="shared" si="45"/>
        <v>1.4833333333333334</v>
      </c>
      <c r="BS14" s="38"/>
      <c r="BT14" s="38">
        <v>185832</v>
      </c>
      <c r="BU14" s="57" t="s">
        <v>33</v>
      </c>
      <c r="BV14" s="3">
        <v>50</v>
      </c>
      <c r="BW14" s="14">
        <v>637</v>
      </c>
      <c r="BX14" s="45" t="s">
        <v>25</v>
      </c>
      <c r="BY14" s="14">
        <v>91</v>
      </c>
      <c r="BZ14" s="45" t="s">
        <v>25</v>
      </c>
      <c r="CA14" s="49">
        <f t="shared" si="25"/>
        <v>1.82</v>
      </c>
      <c r="CB14" s="44"/>
      <c r="CC14" s="5"/>
      <c r="CD14" s="4"/>
      <c r="CE14" s="5"/>
      <c r="CF14" s="14"/>
      <c r="CG14" s="2"/>
      <c r="CH14" s="14"/>
      <c r="CI14" s="2"/>
      <c r="CJ14" s="18"/>
      <c r="CK14" s="121"/>
      <c r="CL14" s="121"/>
      <c r="CM14" s="121"/>
      <c r="CN14" s="121"/>
      <c r="CO14" s="121"/>
      <c r="CP14" s="18"/>
    </row>
    <row r="15" spans="1:94" x14ac:dyDescent="0.2">
      <c r="A15" s="38"/>
      <c r="B15" s="38">
        <v>185829</v>
      </c>
      <c r="C15" s="122" t="s">
        <v>65</v>
      </c>
      <c r="D15" s="44">
        <v>222</v>
      </c>
      <c r="E15" s="14">
        <v>2277</v>
      </c>
      <c r="F15" s="45">
        <f t="shared" si="46"/>
        <v>0.3033772180881511</v>
      </c>
      <c r="G15" s="14">
        <v>543</v>
      </c>
      <c r="H15" s="45">
        <f t="shared" si="47"/>
        <v>0.28672985781990523</v>
      </c>
      <c r="I15" s="97">
        <f t="shared" si="48"/>
        <v>2.4459459459459461</v>
      </c>
      <c r="J15" s="131" t="s">
        <v>78</v>
      </c>
      <c r="K15" s="38"/>
      <c r="L15" s="38">
        <v>185829</v>
      </c>
      <c r="M15" s="122" t="s">
        <v>56</v>
      </c>
      <c r="N15" s="44">
        <v>214</v>
      </c>
      <c r="O15" s="14">
        <v>1747</v>
      </c>
      <c r="P15" s="45">
        <f t="shared" si="49"/>
        <v>0.14332460732984292</v>
      </c>
      <c r="Q15" s="14">
        <v>422</v>
      </c>
      <c r="R15" s="45">
        <f t="shared" si="43"/>
        <v>5.5E-2</v>
      </c>
      <c r="S15" s="97">
        <f t="shared" si="50"/>
        <v>1.97196261682243</v>
      </c>
      <c r="T15" s="38"/>
      <c r="U15" s="38">
        <v>185829</v>
      </c>
      <c r="V15" s="57" t="s">
        <v>34</v>
      </c>
      <c r="W15" s="38">
        <v>180</v>
      </c>
      <c r="X15" s="14">
        <v>1528</v>
      </c>
      <c r="Y15" s="45">
        <f t="shared" si="33"/>
        <v>4.8010973936899862E-2</v>
      </c>
      <c r="Z15" s="14">
        <v>400</v>
      </c>
      <c r="AA15" s="45">
        <f t="shared" si="41"/>
        <v>4.712041884816754E-2</v>
      </c>
      <c r="AB15" s="97">
        <f t="shared" si="34"/>
        <v>2.2222222222222223</v>
      </c>
      <c r="AC15" s="38"/>
      <c r="AD15" s="38">
        <v>185829</v>
      </c>
      <c r="AE15" s="57" t="s">
        <v>34</v>
      </c>
      <c r="AF15" s="5">
        <v>180</v>
      </c>
      <c r="AG15" s="14">
        <v>1458</v>
      </c>
      <c r="AH15" s="50">
        <f t="shared" si="21"/>
        <v>0.13551401869158877</v>
      </c>
      <c r="AI15" s="14">
        <v>382</v>
      </c>
      <c r="AJ15" s="50">
        <f t="shared" si="22"/>
        <v>0.19003115264797507</v>
      </c>
      <c r="AK15" s="72">
        <f t="shared" si="35"/>
        <v>2.1222222222222222</v>
      </c>
      <c r="AL15" s="3">
        <v>180</v>
      </c>
      <c r="AM15" s="14">
        <v>1284</v>
      </c>
      <c r="AN15" s="80">
        <f t="shared" si="51"/>
        <v>5.1597051597051594E-2</v>
      </c>
      <c r="AO15" s="14">
        <v>321</v>
      </c>
      <c r="AP15" s="50">
        <f t="shared" si="52"/>
        <v>4.2207792207792208E-2</v>
      </c>
      <c r="AQ15" s="92">
        <f t="shared" si="36"/>
        <v>1.7833333333333334</v>
      </c>
      <c r="AR15" s="38"/>
      <c r="AS15" s="38">
        <v>185829</v>
      </c>
      <c r="AT15" s="57" t="s">
        <v>34</v>
      </c>
      <c r="AU15" s="3">
        <v>180</v>
      </c>
      <c r="AV15" s="14">
        <v>1221</v>
      </c>
      <c r="AW15" s="80">
        <f>(AV15-BE15)/ABS(BE15)</f>
        <v>7.8621908127208484E-2</v>
      </c>
      <c r="AX15" s="14">
        <v>308</v>
      </c>
      <c r="AY15" s="50">
        <f>(AX15-BG15)/ABS(BG15)</f>
        <v>0.14074074074074075</v>
      </c>
      <c r="AZ15" s="49">
        <f t="shared" si="53"/>
        <v>1.711111111111111</v>
      </c>
      <c r="BA15" s="38"/>
      <c r="BB15" s="38">
        <v>185829</v>
      </c>
      <c r="BC15" s="57" t="s">
        <v>34</v>
      </c>
      <c r="BD15" s="3">
        <v>180</v>
      </c>
      <c r="BE15" s="14">
        <v>1132</v>
      </c>
      <c r="BF15" s="80">
        <f t="shared" si="54"/>
        <v>0.18907563025210083</v>
      </c>
      <c r="BG15" s="14">
        <v>270</v>
      </c>
      <c r="BH15" s="50">
        <f>(BG15-BP15)/ABS(BP15)</f>
        <v>0.16379310344827586</v>
      </c>
      <c r="BI15" s="49">
        <f t="shared" si="44"/>
        <v>1.5</v>
      </c>
      <c r="BJ15" s="38"/>
      <c r="BK15" s="38">
        <v>185829</v>
      </c>
      <c r="BL15" s="57" t="s">
        <v>34</v>
      </c>
      <c r="BM15" s="3">
        <v>160</v>
      </c>
      <c r="BN15" s="14">
        <v>952</v>
      </c>
      <c r="BO15" s="63">
        <f t="shared" si="56"/>
        <v>4.5005488474204172E-2</v>
      </c>
      <c r="BP15" s="14">
        <v>232</v>
      </c>
      <c r="BQ15" s="50">
        <f t="shared" si="57"/>
        <v>0.19587628865979381</v>
      </c>
      <c r="BR15" s="49">
        <f t="shared" si="45"/>
        <v>1.45</v>
      </c>
      <c r="BS15" s="38"/>
      <c r="BT15" s="38">
        <v>185829</v>
      </c>
      <c r="BU15" s="57" t="s">
        <v>34</v>
      </c>
      <c r="BV15" s="3">
        <v>160</v>
      </c>
      <c r="BW15" s="14">
        <v>911</v>
      </c>
      <c r="BX15" s="45" t="s">
        <v>25</v>
      </c>
      <c r="BY15" s="14">
        <v>194</v>
      </c>
      <c r="BZ15" s="45" t="s">
        <v>25</v>
      </c>
      <c r="CA15" s="49">
        <f t="shared" si="25"/>
        <v>1.2124999999999999</v>
      </c>
      <c r="CB15" s="44"/>
      <c r="CC15" s="5"/>
      <c r="CD15" s="4"/>
      <c r="CE15" s="5"/>
      <c r="CF15" s="14"/>
      <c r="CG15" s="2"/>
      <c r="CH15" s="14"/>
      <c r="CI15" s="2"/>
      <c r="CJ15" s="18"/>
      <c r="CK15" s="121"/>
      <c r="CL15" s="121"/>
      <c r="CM15" s="121"/>
      <c r="CN15" s="121"/>
      <c r="CO15" s="121"/>
      <c r="CP15" s="18"/>
    </row>
    <row r="16" spans="1:94" x14ac:dyDescent="0.2">
      <c r="A16" s="38"/>
      <c r="B16" s="38">
        <v>185837</v>
      </c>
      <c r="C16" s="124" t="s">
        <v>66</v>
      </c>
      <c r="D16" s="44">
        <v>60</v>
      </c>
      <c r="E16" s="14">
        <v>1020</v>
      </c>
      <c r="F16" s="45">
        <f t="shared" si="46"/>
        <v>0.46341463414634149</v>
      </c>
      <c r="G16" s="14">
        <v>142</v>
      </c>
      <c r="H16" s="45">
        <f t="shared" si="47"/>
        <v>0.79746835443037978</v>
      </c>
      <c r="I16" s="97">
        <f t="shared" si="48"/>
        <v>2.3666666666666667</v>
      </c>
      <c r="J16" s="131" t="s">
        <v>79</v>
      </c>
      <c r="K16" s="38"/>
      <c r="L16" s="38">
        <v>185837</v>
      </c>
      <c r="M16" s="124" t="s">
        <v>57</v>
      </c>
      <c r="N16" s="44">
        <v>60</v>
      </c>
      <c r="O16" s="14">
        <v>697</v>
      </c>
      <c r="P16" s="45">
        <f t="shared" si="49"/>
        <v>-0.2006880733944954</v>
      </c>
      <c r="Q16" s="14">
        <v>79</v>
      </c>
      <c r="R16" s="45">
        <f t="shared" si="43"/>
        <v>-0.3247863247863248</v>
      </c>
      <c r="S16" s="97">
        <f t="shared" si="50"/>
        <v>1.3166666666666667</v>
      </c>
      <c r="T16" s="38"/>
      <c r="U16" s="38">
        <v>185837</v>
      </c>
      <c r="V16" s="57" t="s">
        <v>35</v>
      </c>
      <c r="W16" s="38">
        <v>60</v>
      </c>
      <c r="X16" s="14">
        <v>872</v>
      </c>
      <c r="Y16" s="45">
        <f t="shared" si="33"/>
        <v>5.569007263922518E-2</v>
      </c>
      <c r="Z16" s="14">
        <v>117</v>
      </c>
      <c r="AA16" s="45">
        <f t="shared" si="41"/>
        <v>0.48101265822784811</v>
      </c>
      <c r="AB16" s="97">
        <f t="shared" si="34"/>
        <v>1.95</v>
      </c>
      <c r="AC16" s="38"/>
      <c r="AD16" s="38">
        <v>185837</v>
      </c>
      <c r="AE16" s="57" t="s">
        <v>35</v>
      </c>
      <c r="AF16" s="5">
        <v>60</v>
      </c>
      <c r="AG16" s="14">
        <v>826</v>
      </c>
      <c r="AH16" s="50">
        <f t="shared" si="21"/>
        <v>0.17496443812233287</v>
      </c>
      <c r="AI16" s="14">
        <v>79</v>
      </c>
      <c r="AJ16" s="50">
        <f t="shared" si="22"/>
        <v>-0.21</v>
      </c>
      <c r="AK16" s="72">
        <f t="shared" si="35"/>
        <v>1.3166666666666667</v>
      </c>
      <c r="AL16" s="3">
        <v>60</v>
      </c>
      <c r="AM16" s="14">
        <v>703</v>
      </c>
      <c r="AN16" s="80">
        <f t="shared" si="51"/>
        <v>1.7366136034732273E-2</v>
      </c>
      <c r="AO16" s="14">
        <v>100</v>
      </c>
      <c r="AP16" s="50">
        <f t="shared" si="52"/>
        <v>0.36986301369863012</v>
      </c>
      <c r="AQ16" s="92">
        <f t="shared" si="36"/>
        <v>1.6666666666666667</v>
      </c>
      <c r="AR16" s="38"/>
      <c r="AS16" s="38">
        <v>185837</v>
      </c>
      <c r="AT16" s="57" t="s">
        <v>35</v>
      </c>
      <c r="AU16" s="3">
        <v>60</v>
      </c>
      <c r="AV16" s="14">
        <v>691</v>
      </c>
      <c r="AW16" s="80">
        <f>(AV16-BE16)/ABS(BE16)</f>
        <v>0.18524871355060035</v>
      </c>
      <c r="AX16" s="14">
        <v>73</v>
      </c>
      <c r="AY16" s="50">
        <f>(AX16-BG16)/ABS(BG16)</f>
        <v>0.30357142857142855</v>
      </c>
      <c r="AZ16" s="49">
        <f t="shared" si="53"/>
        <v>1.2166666666666666</v>
      </c>
      <c r="BA16" s="38"/>
      <c r="BB16" s="38">
        <v>185837</v>
      </c>
      <c r="BC16" s="57" t="s">
        <v>35</v>
      </c>
      <c r="BD16" s="3">
        <v>60</v>
      </c>
      <c r="BE16" s="14">
        <v>583</v>
      </c>
      <c r="BF16" s="80">
        <f t="shared" si="54"/>
        <v>-4.8939641109298535E-2</v>
      </c>
      <c r="BG16" s="14">
        <v>56</v>
      </c>
      <c r="BH16" s="50">
        <f t="shared" si="55"/>
        <v>-0.30864197530864196</v>
      </c>
      <c r="BI16" s="49">
        <f t="shared" si="44"/>
        <v>0.93333333333333335</v>
      </c>
      <c r="BJ16" s="38"/>
      <c r="BK16" s="38">
        <v>185837</v>
      </c>
      <c r="BL16" s="57" t="s">
        <v>35</v>
      </c>
      <c r="BM16" s="3">
        <v>50</v>
      </c>
      <c r="BN16" s="14">
        <v>613</v>
      </c>
      <c r="BO16" s="63">
        <f t="shared" si="56"/>
        <v>0.20907297830374755</v>
      </c>
      <c r="BP16" s="14">
        <v>81</v>
      </c>
      <c r="BQ16" s="50">
        <f t="shared" si="57"/>
        <v>0.55769230769230771</v>
      </c>
      <c r="BR16" s="49">
        <f t="shared" si="45"/>
        <v>1.62</v>
      </c>
      <c r="BS16" s="38"/>
      <c r="BT16" s="38">
        <v>185837</v>
      </c>
      <c r="BU16" s="57" t="s">
        <v>35</v>
      </c>
      <c r="BV16" s="3">
        <v>50</v>
      </c>
      <c r="BW16" s="14">
        <v>507</v>
      </c>
      <c r="BX16" s="45" t="s">
        <v>25</v>
      </c>
      <c r="BY16" s="14">
        <v>52</v>
      </c>
      <c r="BZ16" s="45" t="s">
        <v>25</v>
      </c>
      <c r="CA16" s="49">
        <f t="shared" si="25"/>
        <v>1.04</v>
      </c>
      <c r="CB16" s="44"/>
      <c r="CC16" s="5"/>
      <c r="CD16" s="4"/>
      <c r="CE16" s="5"/>
      <c r="CF16" s="14"/>
      <c r="CG16" s="2"/>
      <c r="CH16" s="14"/>
      <c r="CI16" s="2"/>
      <c r="CJ16" s="18"/>
      <c r="CK16" s="121"/>
      <c r="CL16" s="121"/>
      <c r="CM16" s="121"/>
      <c r="CN16" s="121"/>
      <c r="CO16" s="121"/>
      <c r="CP16" s="18"/>
    </row>
    <row r="17" spans="1:94" x14ac:dyDescent="0.2">
      <c r="A17" s="38"/>
      <c r="B17" s="38">
        <v>185860</v>
      </c>
      <c r="C17" s="57" t="s">
        <v>67</v>
      </c>
      <c r="D17" s="44">
        <v>44</v>
      </c>
      <c r="E17" s="14">
        <v>613</v>
      </c>
      <c r="F17" s="45">
        <f t="shared" si="46"/>
        <v>-0.273696682464455</v>
      </c>
      <c r="G17" s="14">
        <v>52</v>
      </c>
      <c r="H17" s="45">
        <f t="shared" si="47"/>
        <v>-0.42222222222222222</v>
      </c>
      <c r="I17" s="97">
        <f t="shared" si="48"/>
        <v>1.1818181818181819</v>
      </c>
      <c r="J17" s="131" t="s">
        <v>84</v>
      </c>
      <c r="K17" s="38"/>
      <c r="L17" s="38">
        <v>185860</v>
      </c>
      <c r="M17" s="57" t="s">
        <v>58</v>
      </c>
      <c r="N17" s="44">
        <v>44</v>
      </c>
      <c r="O17" s="14">
        <v>844</v>
      </c>
      <c r="P17" s="45">
        <f t="shared" si="49"/>
        <v>0.58348968105065668</v>
      </c>
      <c r="Q17" s="14">
        <v>90</v>
      </c>
      <c r="R17" s="45">
        <f t="shared" si="43"/>
        <v>0.42857142857142855</v>
      </c>
      <c r="S17" s="97">
        <f t="shared" si="50"/>
        <v>2.0454545454545454</v>
      </c>
      <c r="T17" s="38"/>
      <c r="U17" s="38">
        <v>185860</v>
      </c>
      <c r="V17" s="57" t="s">
        <v>15</v>
      </c>
      <c r="W17" s="38">
        <v>44</v>
      </c>
      <c r="X17" s="14">
        <v>533</v>
      </c>
      <c r="Y17" s="45">
        <f t="shared" si="33"/>
        <v>0.10810810810810811</v>
      </c>
      <c r="Z17" s="14">
        <v>63</v>
      </c>
      <c r="AA17" s="45">
        <f t="shared" si="41"/>
        <v>0.125</v>
      </c>
      <c r="AB17" s="97">
        <f t="shared" si="34"/>
        <v>1.4318181818181819</v>
      </c>
      <c r="AC17" s="38"/>
      <c r="AD17" s="38">
        <v>185860</v>
      </c>
      <c r="AE17" s="57" t="s">
        <v>15</v>
      </c>
      <c r="AF17" s="5">
        <v>44</v>
      </c>
      <c r="AG17" s="14">
        <v>481</v>
      </c>
      <c r="AH17" s="50">
        <f t="shared" si="21"/>
        <v>0.16183574879227053</v>
      </c>
      <c r="AI17" s="14">
        <v>56</v>
      </c>
      <c r="AJ17" s="50">
        <f t="shared" si="22"/>
        <v>0.33333333333333331</v>
      </c>
      <c r="AK17" s="72">
        <f t="shared" si="35"/>
        <v>1.2727272727272727</v>
      </c>
      <c r="AL17" s="3">
        <v>44</v>
      </c>
      <c r="AM17" s="14">
        <v>414</v>
      </c>
      <c r="AN17" s="80">
        <f t="shared" si="51"/>
        <v>-3.9443155452436193E-2</v>
      </c>
      <c r="AO17" s="14">
        <v>42</v>
      </c>
      <c r="AP17" s="50">
        <f t="shared" si="52"/>
        <v>-6.6666666666666666E-2</v>
      </c>
      <c r="AQ17" s="92">
        <f t="shared" si="36"/>
        <v>0.95454545454545459</v>
      </c>
      <c r="AR17" s="38"/>
      <c r="AS17" s="38">
        <v>185860</v>
      </c>
      <c r="AT17" s="57" t="s">
        <v>15</v>
      </c>
      <c r="AU17" s="3">
        <v>44</v>
      </c>
      <c r="AV17" s="14">
        <v>431</v>
      </c>
      <c r="AW17" s="80">
        <f t="shared" ref="AW17:AW22" si="58">(AV17-BE17)/ABS(BE17)</f>
        <v>9.9489795918367346E-2</v>
      </c>
      <c r="AX17" s="14">
        <v>45</v>
      </c>
      <c r="AY17" s="50">
        <f t="shared" ref="AY17:AY22" si="59">(AX17-BG17)/ABS(BG17)</f>
        <v>-0.11764705882352941</v>
      </c>
      <c r="AZ17" s="49">
        <f t="shared" si="53"/>
        <v>1.0227272727272727</v>
      </c>
      <c r="BA17" s="38"/>
      <c r="BB17" s="38">
        <v>185860</v>
      </c>
      <c r="BC17" s="57" t="s">
        <v>15</v>
      </c>
      <c r="BD17" s="3">
        <v>30</v>
      </c>
      <c r="BE17" s="14">
        <v>392</v>
      </c>
      <c r="BF17" s="80">
        <f t="shared" si="54"/>
        <v>0.11048158640226628</v>
      </c>
      <c r="BG17" s="14">
        <v>51</v>
      </c>
      <c r="BH17" s="50">
        <f>(BG17-BP17)/ABS(BP17)</f>
        <v>0.27500000000000002</v>
      </c>
      <c r="BI17" s="49">
        <f t="shared" si="44"/>
        <v>1.7</v>
      </c>
      <c r="BJ17" s="38"/>
      <c r="BK17" s="38">
        <v>185860</v>
      </c>
      <c r="BL17" s="57" t="s">
        <v>15</v>
      </c>
      <c r="BM17" s="3">
        <v>30</v>
      </c>
      <c r="BN17" s="14">
        <v>353</v>
      </c>
      <c r="BO17" s="63">
        <f t="shared" ref="BO17:BO22" si="60">(BN17-BW17)/ABS(BW17)</f>
        <v>0.18456375838926176</v>
      </c>
      <c r="BP17" s="14">
        <v>40</v>
      </c>
      <c r="BQ17" s="50">
        <f>(BP17-BY17)/ABS(BY17)</f>
        <v>0.25</v>
      </c>
      <c r="BR17" s="49">
        <f t="shared" si="45"/>
        <v>1.3333333333333333</v>
      </c>
      <c r="BS17" s="38"/>
      <c r="BT17" s="38">
        <v>185860</v>
      </c>
      <c r="BU17" s="57" t="s">
        <v>15</v>
      </c>
      <c r="BV17" s="3">
        <v>35</v>
      </c>
      <c r="BW17" s="14">
        <v>298</v>
      </c>
      <c r="BX17" s="63">
        <f t="shared" ref="BX17:BX22" si="61">(BW17-CF17)/ABS(CF17)</f>
        <v>-7.4534161490683232E-2</v>
      </c>
      <c r="BY17" s="14">
        <v>32</v>
      </c>
      <c r="BZ17" s="50">
        <f t="shared" ref="BZ17:BZ22" si="62">(BY17-CH17)/ABS(CH17)</f>
        <v>-0.15789473684210525</v>
      </c>
      <c r="CA17" s="49">
        <f t="shared" si="25"/>
        <v>0.91428571428571426</v>
      </c>
      <c r="CB17" s="44"/>
      <c r="CC17" s="5">
        <v>185860</v>
      </c>
      <c r="CD17" s="12" t="s">
        <v>15</v>
      </c>
      <c r="CE17" s="1">
        <v>30</v>
      </c>
      <c r="CF17" s="13">
        <v>322</v>
      </c>
      <c r="CG17" s="2">
        <f>(CF17-CL17)/ABS(CL17)</f>
        <v>7.6923076923076927E-2</v>
      </c>
      <c r="CH17" s="13">
        <v>38</v>
      </c>
      <c r="CI17" s="2">
        <f>(CH17-CN17)/ABS(CN17)</f>
        <v>0.26666666666666666</v>
      </c>
      <c r="CJ17" s="18">
        <f t="shared" ref="CJ17:CJ23" si="63">CH17/CE17</f>
        <v>1.2666666666666666</v>
      </c>
      <c r="CK17" s="5">
        <v>30</v>
      </c>
      <c r="CL17" s="14">
        <v>299</v>
      </c>
      <c r="CM17" s="6">
        <v>3.8194444444444448E-2</v>
      </c>
      <c r="CN17" s="14">
        <v>30</v>
      </c>
      <c r="CO17" s="7">
        <v>-0.25</v>
      </c>
      <c r="CP17" s="18">
        <f t="shared" si="29"/>
        <v>1</v>
      </c>
    </row>
    <row r="18" spans="1:94" x14ac:dyDescent="0.2">
      <c r="A18" s="38"/>
      <c r="B18" s="38">
        <v>185306</v>
      </c>
      <c r="C18" s="136" t="s">
        <v>68</v>
      </c>
      <c r="D18" s="44">
        <v>80</v>
      </c>
      <c r="E18" s="14">
        <v>740</v>
      </c>
      <c r="F18" s="45">
        <f t="shared" si="46"/>
        <v>-5.3708439897698211E-2</v>
      </c>
      <c r="G18" s="14">
        <v>156</v>
      </c>
      <c r="H18" s="45">
        <f t="shared" si="47"/>
        <v>5.4054054054054057E-2</v>
      </c>
      <c r="I18" s="97">
        <f t="shared" si="48"/>
        <v>1.95</v>
      </c>
      <c r="J18" s="131" t="s">
        <v>86</v>
      </c>
      <c r="K18" s="38"/>
      <c r="L18" s="38">
        <v>185306</v>
      </c>
      <c r="M18" s="57" t="s">
        <v>59</v>
      </c>
      <c r="N18" s="44">
        <v>80</v>
      </c>
      <c r="O18" s="14">
        <v>782</v>
      </c>
      <c r="P18" s="45">
        <f t="shared" si="49"/>
        <v>-0.19794871794871796</v>
      </c>
      <c r="Q18" s="14">
        <v>148</v>
      </c>
      <c r="R18" s="45">
        <f t="shared" si="43"/>
        <v>-2.6315789473684209E-2</v>
      </c>
      <c r="S18" s="97">
        <f t="shared" si="50"/>
        <v>1.85</v>
      </c>
      <c r="T18" s="38"/>
      <c r="U18" s="38">
        <v>185306</v>
      </c>
      <c r="V18" s="57" t="s">
        <v>17</v>
      </c>
      <c r="W18" s="38">
        <v>89</v>
      </c>
      <c r="X18" s="14">
        <v>975</v>
      </c>
      <c r="Y18" s="45">
        <f t="shared" si="33"/>
        <v>0.25806451612903225</v>
      </c>
      <c r="Z18" s="14">
        <v>152</v>
      </c>
      <c r="AA18" s="45">
        <f t="shared" si="41"/>
        <v>0.16030534351145037</v>
      </c>
      <c r="AB18" s="97">
        <f t="shared" si="34"/>
        <v>1.7078651685393258</v>
      </c>
      <c r="AC18" s="38"/>
      <c r="AD18" s="38">
        <v>185306</v>
      </c>
      <c r="AE18" s="57" t="s">
        <v>17</v>
      </c>
      <c r="AF18" s="5">
        <v>89</v>
      </c>
      <c r="AG18" s="14">
        <v>775</v>
      </c>
      <c r="AH18" s="50">
        <f t="shared" si="21"/>
        <v>5.5858310626702996E-2</v>
      </c>
      <c r="AI18" s="14">
        <v>131</v>
      </c>
      <c r="AJ18" s="50">
        <f t="shared" si="22"/>
        <v>0.10084033613445378</v>
      </c>
      <c r="AK18" s="72">
        <f t="shared" si="35"/>
        <v>1.4719101123595506</v>
      </c>
      <c r="AL18" s="3">
        <v>89</v>
      </c>
      <c r="AM18" s="14">
        <v>734</v>
      </c>
      <c r="AN18" s="80">
        <f t="shared" si="51"/>
        <v>0.15955766192733017</v>
      </c>
      <c r="AO18" s="14">
        <v>119</v>
      </c>
      <c r="AP18" s="50">
        <f t="shared" si="52"/>
        <v>-1.6528925619834711E-2</v>
      </c>
      <c r="AQ18" s="92">
        <f t="shared" si="36"/>
        <v>1.3370786516853932</v>
      </c>
      <c r="AR18" s="38"/>
      <c r="AS18" s="38">
        <v>185306</v>
      </c>
      <c r="AT18" s="57" t="s">
        <v>17</v>
      </c>
      <c r="AU18" s="3">
        <v>89</v>
      </c>
      <c r="AV18" s="14">
        <v>633</v>
      </c>
      <c r="AW18" s="80">
        <f t="shared" si="58"/>
        <v>-3.3587786259541987E-2</v>
      </c>
      <c r="AX18" s="14">
        <v>121</v>
      </c>
      <c r="AY18" s="50">
        <f t="shared" si="59"/>
        <v>1.680672268907563E-2</v>
      </c>
      <c r="AZ18" s="49">
        <f t="shared" si="53"/>
        <v>1.3595505617977528</v>
      </c>
      <c r="BA18" s="38"/>
      <c r="BB18" s="38">
        <v>185306</v>
      </c>
      <c r="BC18" s="57" t="s">
        <v>17</v>
      </c>
      <c r="BD18" s="3">
        <v>85</v>
      </c>
      <c r="BE18" s="14">
        <v>655</v>
      </c>
      <c r="BF18" s="80">
        <f t="shared" si="54"/>
        <v>0.23584905660377359</v>
      </c>
      <c r="BG18" s="14">
        <v>119</v>
      </c>
      <c r="BH18" s="50">
        <f t="shared" ref="BH18:BH22" si="64">(BG18-BP18)/ABS(BP18)</f>
        <v>0.29347826086956524</v>
      </c>
      <c r="BI18" s="49">
        <f t="shared" si="44"/>
        <v>1.4</v>
      </c>
      <c r="BJ18" s="38"/>
      <c r="BK18" s="38">
        <v>185306</v>
      </c>
      <c r="BL18" s="57" t="s">
        <v>17</v>
      </c>
      <c r="BM18" s="3">
        <v>85</v>
      </c>
      <c r="BN18" s="14">
        <v>530</v>
      </c>
      <c r="BO18" s="63">
        <f t="shared" si="60"/>
        <v>7.5050709939148072E-2</v>
      </c>
      <c r="BP18" s="14">
        <v>92</v>
      </c>
      <c r="BQ18" s="50">
        <f t="shared" ref="BQ18:BQ22" si="65">(BP18-BY18)/ABS(BY18)</f>
        <v>2.2222222222222223E-2</v>
      </c>
      <c r="BR18" s="49">
        <f t="shared" si="45"/>
        <v>1.0823529411764705</v>
      </c>
      <c r="BS18" s="38"/>
      <c r="BT18" s="38">
        <v>185306</v>
      </c>
      <c r="BU18" s="57" t="s">
        <v>17</v>
      </c>
      <c r="BV18" s="3">
        <v>85</v>
      </c>
      <c r="BW18" s="14">
        <v>493</v>
      </c>
      <c r="BX18" s="63">
        <f t="shared" si="61"/>
        <v>4.0084388185654012E-2</v>
      </c>
      <c r="BY18" s="14">
        <v>90</v>
      </c>
      <c r="BZ18" s="50">
        <f t="shared" si="62"/>
        <v>0.15384615384615385</v>
      </c>
      <c r="CA18" s="49">
        <f t="shared" si="25"/>
        <v>1.0588235294117647</v>
      </c>
      <c r="CB18" s="44"/>
      <c r="CC18" s="5">
        <v>185306</v>
      </c>
      <c r="CD18" s="4" t="s">
        <v>17</v>
      </c>
      <c r="CE18" s="5">
        <v>85</v>
      </c>
      <c r="CF18" s="14">
        <v>474</v>
      </c>
      <c r="CG18" s="2">
        <f>(CF18-CL19)/ABS(CL19)</f>
        <v>-6.2893081761006293E-3</v>
      </c>
      <c r="CH18" s="14">
        <v>78</v>
      </c>
      <c r="CI18" s="2">
        <f>(CH18-CN19)/ABS(CN19)</f>
        <v>9.8591549295774641E-2</v>
      </c>
      <c r="CJ18" s="18">
        <f>CH18/CE18</f>
        <v>0.91764705882352937</v>
      </c>
      <c r="CK18" s="5">
        <v>50</v>
      </c>
      <c r="CL18" s="14">
        <v>574</v>
      </c>
      <c r="CM18" s="6">
        <v>4.363636363636364E-2</v>
      </c>
      <c r="CN18" s="14">
        <v>68</v>
      </c>
      <c r="CO18" s="7">
        <v>-0.10526315789473684</v>
      </c>
      <c r="CP18" s="18">
        <f>CN19/CK19</f>
        <v>0.83529411764705885</v>
      </c>
    </row>
    <row r="19" spans="1:94" x14ac:dyDescent="0.2">
      <c r="A19" s="38"/>
      <c r="B19" s="38">
        <v>185862</v>
      </c>
      <c r="C19" s="136" t="s">
        <v>16</v>
      </c>
      <c r="D19" s="44">
        <v>40</v>
      </c>
      <c r="E19" s="14">
        <v>563</v>
      </c>
      <c r="F19" s="45">
        <f t="shared" si="46"/>
        <v>-0.1456752655538695</v>
      </c>
      <c r="G19" s="14">
        <v>72</v>
      </c>
      <c r="H19" s="45">
        <f t="shared" si="47"/>
        <v>-0.17241379310344829</v>
      </c>
      <c r="I19" s="97">
        <f t="shared" si="48"/>
        <v>1.8</v>
      </c>
      <c r="J19" s="131"/>
      <c r="K19" s="38"/>
      <c r="L19" s="38">
        <v>185862</v>
      </c>
      <c r="M19" s="57" t="s">
        <v>16</v>
      </c>
      <c r="N19" s="44">
        <v>40</v>
      </c>
      <c r="O19" s="14">
        <v>659</v>
      </c>
      <c r="P19" s="45">
        <f t="shared" si="49"/>
        <v>-0.17211055276381909</v>
      </c>
      <c r="Q19" s="14">
        <v>87</v>
      </c>
      <c r="R19" s="45">
        <f t="shared" si="43"/>
        <v>-6.4516129032258063E-2</v>
      </c>
      <c r="S19" s="97">
        <f t="shared" si="50"/>
        <v>2.1749999999999998</v>
      </c>
      <c r="T19" s="38"/>
      <c r="U19" s="38">
        <v>185862</v>
      </c>
      <c r="V19" s="57" t="s">
        <v>16</v>
      </c>
      <c r="W19" s="38">
        <v>50</v>
      </c>
      <c r="X19" s="14">
        <v>796</v>
      </c>
      <c r="Y19" s="45">
        <f t="shared" si="33"/>
        <v>0.12907801418439716</v>
      </c>
      <c r="Z19" s="14">
        <v>93</v>
      </c>
      <c r="AA19" s="45">
        <f t="shared" si="41"/>
        <v>-0.13084112149532709</v>
      </c>
      <c r="AB19" s="97">
        <f t="shared" si="34"/>
        <v>1.86</v>
      </c>
      <c r="AC19" s="38"/>
      <c r="AD19" s="38">
        <v>185862</v>
      </c>
      <c r="AE19" s="57" t="s">
        <v>16</v>
      </c>
      <c r="AF19" s="5">
        <v>50</v>
      </c>
      <c r="AG19" s="14">
        <v>705</v>
      </c>
      <c r="AH19" s="50">
        <f t="shared" si="21"/>
        <v>0.14077669902912621</v>
      </c>
      <c r="AI19" s="14">
        <v>107</v>
      </c>
      <c r="AJ19" s="50">
        <f t="shared" si="22"/>
        <v>0.21590909090909091</v>
      </c>
      <c r="AK19" s="72">
        <f t="shared" si="35"/>
        <v>2.14</v>
      </c>
      <c r="AL19" s="3">
        <v>50</v>
      </c>
      <c r="AM19" s="14">
        <v>618</v>
      </c>
      <c r="AN19" s="80">
        <f t="shared" si="51"/>
        <v>4.5685279187817257E-2</v>
      </c>
      <c r="AO19" s="14">
        <v>88</v>
      </c>
      <c r="AP19" s="50">
        <f t="shared" si="52"/>
        <v>0.1</v>
      </c>
      <c r="AQ19" s="92">
        <f t="shared" si="36"/>
        <v>1.76</v>
      </c>
      <c r="AR19" s="38"/>
      <c r="AS19" s="38">
        <v>185862</v>
      </c>
      <c r="AT19" s="57" t="s">
        <v>16</v>
      </c>
      <c r="AU19" s="3">
        <v>50</v>
      </c>
      <c r="AV19" s="14">
        <v>591</v>
      </c>
      <c r="AW19" s="80">
        <f t="shared" si="58"/>
        <v>-0.10993975903614457</v>
      </c>
      <c r="AX19" s="14">
        <v>80</v>
      </c>
      <c r="AY19" s="50">
        <f t="shared" si="59"/>
        <v>-0.17525773195876287</v>
      </c>
      <c r="AZ19" s="49">
        <f t="shared" si="53"/>
        <v>1.6</v>
      </c>
      <c r="BA19" s="38"/>
      <c r="BB19" s="38">
        <v>185862</v>
      </c>
      <c r="BC19" s="57" t="s">
        <v>16</v>
      </c>
      <c r="BD19" s="3">
        <v>50</v>
      </c>
      <c r="BE19" s="14">
        <v>664</v>
      </c>
      <c r="BF19" s="80">
        <f t="shared" si="54"/>
        <v>5.2297939778129951E-2</v>
      </c>
      <c r="BG19" s="14">
        <v>97</v>
      </c>
      <c r="BH19" s="50">
        <f t="shared" si="64"/>
        <v>-4.9019607843137254E-2</v>
      </c>
      <c r="BI19" s="49">
        <f t="shared" si="44"/>
        <v>1.94</v>
      </c>
      <c r="BJ19" s="38"/>
      <c r="BK19" s="38">
        <v>185862</v>
      </c>
      <c r="BL19" s="57" t="s">
        <v>16</v>
      </c>
      <c r="BM19" s="3">
        <v>50</v>
      </c>
      <c r="BN19" s="14">
        <v>631</v>
      </c>
      <c r="BO19" s="63">
        <f t="shared" si="60"/>
        <v>9.5486111111111105E-2</v>
      </c>
      <c r="BP19" s="14">
        <v>102</v>
      </c>
      <c r="BQ19" s="50">
        <f t="shared" si="65"/>
        <v>0.14606741573033707</v>
      </c>
      <c r="BR19" s="49">
        <f t="shared" si="45"/>
        <v>2.04</v>
      </c>
      <c r="BS19" s="38"/>
      <c r="BT19" s="38">
        <v>185862</v>
      </c>
      <c r="BU19" s="57" t="s">
        <v>16</v>
      </c>
      <c r="BV19" s="3">
        <v>50</v>
      </c>
      <c r="BW19" s="14">
        <v>576</v>
      </c>
      <c r="BX19" s="63">
        <f t="shared" si="61"/>
        <v>-0.10280373831775701</v>
      </c>
      <c r="BY19" s="14">
        <v>89</v>
      </c>
      <c r="BZ19" s="50">
        <f t="shared" si="62"/>
        <v>-4.3010752688172046E-2</v>
      </c>
      <c r="CA19" s="49">
        <f t="shared" si="25"/>
        <v>1.78</v>
      </c>
      <c r="CB19" s="44"/>
      <c r="CC19" s="5">
        <v>185862</v>
      </c>
      <c r="CD19" s="4" t="s">
        <v>16</v>
      </c>
      <c r="CE19" s="5">
        <v>50</v>
      </c>
      <c r="CF19" s="14">
        <v>642</v>
      </c>
      <c r="CG19" s="2">
        <f>(CF19-CL18)/ABS(CL18)</f>
        <v>0.11846689895470383</v>
      </c>
      <c r="CH19" s="14">
        <v>93</v>
      </c>
      <c r="CI19" s="2">
        <f>(CH19-CN18)/ABS(CN18)</f>
        <v>0.36764705882352944</v>
      </c>
      <c r="CJ19" s="18">
        <f>CH19/CE19</f>
        <v>1.86</v>
      </c>
      <c r="CK19" s="5">
        <v>85</v>
      </c>
      <c r="CL19" s="14">
        <v>477</v>
      </c>
      <c r="CM19" s="6">
        <v>-5.9171597633136092E-2</v>
      </c>
      <c r="CN19" s="14">
        <v>71</v>
      </c>
      <c r="CO19" s="7">
        <v>-0.23655913978494625</v>
      </c>
      <c r="CP19" s="18">
        <f>CN20/CK20</f>
        <v>1.175</v>
      </c>
    </row>
    <row r="20" spans="1:94" x14ac:dyDescent="0.2">
      <c r="A20" s="38"/>
      <c r="B20" s="38">
        <v>185863</v>
      </c>
      <c r="C20" s="122" t="s">
        <v>69</v>
      </c>
      <c r="D20" s="44">
        <v>45</v>
      </c>
      <c r="E20" s="14">
        <v>494</v>
      </c>
      <c r="F20" s="45">
        <f t="shared" si="46"/>
        <v>-0.22448979591836735</v>
      </c>
      <c r="G20" s="14">
        <v>47</v>
      </c>
      <c r="H20" s="45">
        <f t="shared" si="47"/>
        <v>-0.27692307692307694</v>
      </c>
      <c r="I20" s="97">
        <f t="shared" si="48"/>
        <v>1.0444444444444445</v>
      </c>
      <c r="J20" s="131" t="s">
        <v>85</v>
      </c>
      <c r="K20" s="38"/>
      <c r="L20" s="38">
        <v>185863</v>
      </c>
      <c r="M20" s="122" t="s">
        <v>60</v>
      </c>
      <c r="N20" s="44">
        <v>45</v>
      </c>
      <c r="O20" s="14">
        <v>637</v>
      </c>
      <c r="P20" s="45">
        <f t="shared" si="49"/>
        <v>-9.1298145506419404E-2</v>
      </c>
      <c r="Q20" s="14">
        <v>65</v>
      </c>
      <c r="R20" s="45">
        <f t="shared" si="43"/>
        <v>-0.16666666666666666</v>
      </c>
      <c r="S20" s="97">
        <f t="shared" si="50"/>
        <v>1.4444444444444444</v>
      </c>
      <c r="T20" s="38"/>
      <c r="U20" s="38">
        <v>185863</v>
      </c>
      <c r="V20" s="57" t="s">
        <v>18</v>
      </c>
      <c r="W20" s="38">
        <v>45</v>
      </c>
      <c r="X20" s="14">
        <v>701</v>
      </c>
      <c r="Y20" s="45">
        <f t="shared" si="33"/>
        <v>-7.7631578947368426E-2</v>
      </c>
      <c r="Z20" s="14">
        <v>78</v>
      </c>
      <c r="AA20" s="45">
        <f t="shared" si="41"/>
        <v>-0.10344827586206896</v>
      </c>
      <c r="AB20" s="97">
        <f t="shared" si="34"/>
        <v>1.7333333333333334</v>
      </c>
      <c r="AC20" s="38"/>
      <c r="AD20" s="38">
        <v>185863</v>
      </c>
      <c r="AE20" s="57" t="s">
        <v>18</v>
      </c>
      <c r="AF20" s="5">
        <v>45</v>
      </c>
      <c r="AG20" s="14">
        <v>760</v>
      </c>
      <c r="AH20" s="50">
        <f t="shared" si="21"/>
        <v>0.11929307805596466</v>
      </c>
      <c r="AI20" s="14">
        <v>87</v>
      </c>
      <c r="AJ20" s="50">
        <f t="shared" si="22"/>
        <v>0.20833333333333334</v>
      </c>
      <c r="AK20" s="72">
        <f t="shared" si="35"/>
        <v>1.9333333333333333</v>
      </c>
      <c r="AL20" s="3">
        <v>45</v>
      </c>
      <c r="AM20" s="14">
        <v>679</v>
      </c>
      <c r="AN20" s="80">
        <f t="shared" si="51"/>
        <v>0.25974025974025972</v>
      </c>
      <c r="AO20" s="14">
        <v>72</v>
      </c>
      <c r="AP20" s="50">
        <f t="shared" si="52"/>
        <v>0.84615384615384615</v>
      </c>
      <c r="AQ20" s="92">
        <f t="shared" si="36"/>
        <v>1.6</v>
      </c>
      <c r="AR20" s="38"/>
      <c r="AS20" s="38">
        <v>185863</v>
      </c>
      <c r="AT20" s="57" t="s">
        <v>18</v>
      </c>
      <c r="AU20" s="3">
        <v>50</v>
      </c>
      <c r="AV20" s="14">
        <v>539</v>
      </c>
      <c r="AW20" s="80">
        <f t="shared" si="58"/>
        <v>4.6601941747572817E-2</v>
      </c>
      <c r="AX20" s="14">
        <v>39</v>
      </c>
      <c r="AY20" s="50">
        <f t="shared" si="59"/>
        <v>0.21875</v>
      </c>
      <c r="AZ20" s="49">
        <f t="shared" si="53"/>
        <v>0.78</v>
      </c>
      <c r="BA20" s="38"/>
      <c r="BB20" s="38">
        <v>185863</v>
      </c>
      <c r="BC20" s="57" t="s">
        <v>18</v>
      </c>
      <c r="BD20" s="3">
        <v>50</v>
      </c>
      <c r="BE20" s="14">
        <v>515</v>
      </c>
      <c r="BF20" s="80">
        <f t="shared" si="54"/>
        <v>-3.1954887218045111E-2</v>
      </c>
      <c r="BG20" s="14">
        <v>32</v>
      </c>
      <c r="BH20" s="50">
        <f t="shared" si="64"/>
        <v>-0.28888888888888886</v>
      </c>
      <c r="BI20" s="49">
        <f t="shared" si="44"/>
        <v>0.64</v>
      </c>
      <c r="BJ20" s="38"/>
      <c r="BK20" s="38">
        <v>185863</v>
      </c>
      <c r="BL20" s="57" t="s">
        <v>18</v>
      </c>
      <c r="BM20" s="3">
        <v>50</v>
      </c>
      <c r="BN20" s="14">
        <v>532</v>
      </c>
      <c r="BO20" s="63">
        <f t="shared" si="60"/>
        <v>9.6907216494845363E-2</v>
      </c>
      <c r="BP20" s="14">
        <v>45</v>
      </c>
      <c r="BQ20" s="50">
        <f t="shared" si="65"/>
        <v>-0.1</v>
      </c>
      <c r="BR20" s="49">
        <f t="shared" si="45"/>
        <v>0.9</v>
      </c>
      <c r="BS20" s="38"/>
      <c r="BT20" s="38">
        <v>185863</v>
      </c>
      <c r="BU20" s="57" t="s">
        <v>18</v>
      </c>
      <c r="BV20" s="3">
        <v>50</v>
      </c>
      <c r="BW20" s="14">
        <v>485</v>
      </c>
      <c r="BX20" s="63">
        <f t="shared" si="61"/>
        <v>7.0640176600441501E-2</v>
      </c>
      <c r="BY20" s="14">
        <v>50</v>
      </c>
      <c r="BZ20" s="50">
        <f t="shared" si="62"/>
        <v>-0.23076923076923078</v>
      </c>
      <c r="CA20" s="49">
        <f t="shared" si="25"/>
        <v>1</v>
      </c>
      <c r="CB20" s="44"/>
      <c r="CC20" s="5">
        <v>185863</v>
      </c>
      <c r="CD20" s="4" t="s">
        <v>18</v>
      </c>
      <c r="CE20" s="5">
        <v>45</v>
      </c>
      <c r="CF20" s="14">
        <v>453</v>
      </c>
      <c r="CG20" s="2">
        <f t="shared" ref="CG20:CG23" si="66">(CF20-CL20)/ABS(CL20)</f>
        <v>6.8396226415094338E-2</v>
      </c>
      <c r="CH20" s="14">
        <v>65</v>
      </c>
      <c r="CI20" s="2">
        <f t="shared" ref="CI20:CI23" si="67">(CH20-CN20)/ABS(CN20)</f>
        <v>0.38297872340425532</v>
      </c>
      <c r="CJ20" s="18">
        <f t="shared" si="63"/>
        <v>1.4444444444444444</v>
      </c>
      <c r="CK20" s="5">
        <v>40</v>
      </c>
      <c r="CL20" s="14">
        <v>424</v>
      </c>
      <c r="CM20" s="6">
        <v>0.25816023738872401</v>
      </c>
      <c r="CN20" s="14">
        <v>47</v>
      </c>
      <c r="CO20" s="7">
        <v>0.27027027027027029</v>
      </c>
      <c r="CP20" s="18">
        <f>CN21/CK21</f>
        <v>1.0125</v>
      </c>
    </row>
    <row r="21" spans="1:94" hidden="1" x14ac:dyDescent="0.2">
      <c r="A21" s="38"/>
      <c r="B21" s="38">
        <v>185865</v>
      </c>
      <c r="C21" s="57" t="s">
        <v>19</v>
      </c>
      <c r="D21" s="44"/>
      <c r="E21" s="14"/>
      <c r="F21" s="45"/>
      <c r="G21" s="14"/>
      <c r="H21" s="45"/>
      <c r="I21" s="97"/>
      <c r="J21" s="131"/>
      <c r="K21" s="38"/>
      <c r="L21" s="38">
        <v>185865</v>
      </c>
      <c r="M21" s="57" t="s">
        <v>19</v>
      </c>
      <c r="N21" s="44"/>
      <c r="O21" s="14"/>
      <c r="P21" s="45"/>
      <c r="Q21" s="14"/>
      <c r="R21" s="45"/>
      <c r="S21" s="97"/>
      <c r="T21" s="38"/>
      <c r="U21" s="38">
        <v>185865</v>
      </c>
      <c r="V21" s="57" t="s">
        <v>19</v>
      </c>
      <c r="W21" s="38">
        <v>80</v>
      </c>
      <c r="X21" s="14">
        <v>983</v>
      </c>
      <c r="Y21" s="45">
        <f t="shared" si="33"/>
        <v>8.2599118942731281E-2</v>
      </c>
      <c r="Z21" s="14">
        <v>147</v>
      </c>
      <c r="AA21" s="45">
        <f t="shared" si="41"/>
        <v>0.13076923076923078</v>
      </c>
      <c r="AB21" s="97">
        <f t="shared" si="34"/>
        <v>1.8374999999999999</v>
      </c>
      <c r="AC21" s="38"/>
      <c r="AD21" s="38">
        <v>185865</v>
      </c>
      <c r="AE21" s="57" t="s">
        <v>19</v>
      </c>
      <c r="AF21" s="5">
        <v>80</v>
      </c>
      <c r="AG21" s="14">
        <v>908</v>
      </c>
      <c r="AH21" s="50">
        <f t="shared" si="21"/>
        <v>0.15374841168996187</v>
      </c>
      <c r="AI21" s="14">
        <v>130</v>
      </c>
      <c r="AJ21" s="50">
        <f t="shared" si="22"/>
        <v>6.5573770491803282E-2</v>
      </c>
      <c r="AK21" s="72">
        <f t="shared" si="35"/>
        <v>1.625</v>
      </c>
      <c r="AL21" s="3">
        <v>80</v>
      </c>
      <c r="AM21" s="14">
        <v>787</v>
      </c>
      <c r="AN21" s="80">
        <f t="shared" si="51"/>
        <v>6.4952638700947224E-2</v>
      </c>
      <c r="AO21" s="14">
        <v>122</v>
      </c>
      <c r="AP21" s="50">
        <f t="shared" si="52"/>
        <v>0.50617283950617287</v>
      </c>
      <c r="AQ21" s="92">
        <f t="shared" si="36"/>
        <v>1.5249999999999999</v>
      </c>
      <c r="AR21" s="38"/>
      <c r="AS21" s="38">
        <v>185865</v>
      </c>
      <c r="AT21" s="57" t="s">
        <v>19</v>
      </c>
      <c r="AU21" s="3">
        <v>80</v>
      </c>
      <c r="AV21" s="14">
        <v>739</v>
      </c>
      <c r="AW21" s="80">
        <f t="shared" si="58"/>
        <v>2.7137042062415195E-3</v>
      </c>
      <c r="AX21" s="14">
        <v>81</v>
      </c>
      <c r="AY21" s="50">
        <f t="shared" si="59"/>
        <v>-0.17346938775510204</v>
      </c>
      <c r="AZ21" s="49">
        <f t="shared" si="53"/>
        <v>1.0125</v>
      </c>
      <c r="BA21" s="38"/>
      <c r="BB21" s="38">
        <v>185865</v>
      </c>
      <c r="BC21" s="57" t="s">
        <v>19</v>
      </c>
      <c r="BD21" s="3">
        <v>80</v>
      </c>
      <c r="BE21" s="14">
        <v>737</v>
      </c>
      <c r="BF21" s="80">
        <f t="shared" si="54"/>
        <v>3.9492242595204514E-2</v>
      </c>
      <c r="BG21" s="14">
        <v>98</v>
      </c>
      <c r="BH21" s="50">
        <f t="shared" si="64"/>
        <v>-2.9702970297029702E-2</v>
      </c>
      <c r="BI21" s="49">
        <f t="shared" si="44"/>
        <v>1.2250000000000001</v>
      </c>
      <c r="BJ21" s="38"/>
      <c r="BK21" s="38">
        <v>185865</v>
      </c>
      <c r="BL21" s="57" t="s">
        <v>19</v>
      </c>
      <c r="BM21" s="3">
        <v>80</v>
      </c>
      <c r="BN21" s="14">
        <v>709</v>
      </c>
      <c r="BO21" s="63">
        <f t="shared" si="60"/>
        <v>0</v>
      </c>
      <c r="BP21" s="14">
        <v>101</v>
      </c>
      <c r="BQ21" s="50">
        <f t="shared" si="65"/>
        <v>0.1744186046511628</v>
      </c>
      <c r="BR21" s="49">
        <f t="shared" si="45"/>
        <v>1.2625</v>
      </c>
      <c r="BS21" s="38"/>
      <c r="BT21" s="38">
        <v>185865</v>
      </c>
      <c r="BU21" s="57" t="s">
        <v>19</v>
      </c>
      <c r="BV21" s="3">
        <v>80</v>
      </c>
      <c r="BW21" s="14">
        <v>709</v>
      </c>
      <c r="BX21" s="63">
        <f t="shared" si="61"/>
        <v>4.8816568047337278E-2</v>
      </c>
      <c r="BY21" s="14">
        <v>86</v>
      </c>
      <c r="BZ21" s="50">
        <f t="shared" si="62"/>
        <v>-0.12244897959183673</v>
      </c>
      <c r="CA21" s="49">
        <f t="shared" si="25"/>
        <v>1.075</v>
      </c>
      <c r="CB21" s="44"/>
      <c r="CC21" s="5">
        <v>185865</v>
      </c>
      <c r="CD21" s="4" t="s">
        <v>19</v>
      </c>
      <c r="CE21" s="5">
        <v>80</v>
      </c>
      <c r="CF21" s="14">
        <v>676</v>
      </c>
      <c r="CG21" s="2">
        <f t="shared" si="66"/>
        <v>0.18596491228070175</v>
      </c>
      <c r="CH21" s="14">
        <v>98</v>
      </c>
      <c r="CI21" s="2">
        <f t="shared" si="67"/>
        <v>0.20987654320987653</v>
      </c>
      <c r="CJ21" s="18">
        <f t="shared" si="63"/>
        <v>1.2250000000000001</v>
      </c>
      <c r="CK21" s="5">
        <v>80</v>
      </c>
      <c r="CL21" s="14">
        <v>570</v>
      </c>
      <c r="CM21" s="6">
        <v>-8.6956521739130436E-3</v>
      </c>
      <c r="CN21" s="14">
        <v>81</v>
      </c>
      <c r="CO21" s="7">
        <v>-0.1</v>
      </c>
      <c r="CP21" s="18"/>
    </row>
    <row r="22" spans="1:94" ht="13.5" thickBot="1" x14ac:dyDescent="0.25">
      <c r="A22" s="38"/>
      <c r="B22" s="59">
        <v>185233</v>
      </c>
      <c r="C22" s="61" t="s">
        <v>36</v>
      </c>
      <c r="D22" s="105">
        <v>150</v>
      </c>
      <c r="E22" s="116">
        <v>828</v>
      </c>
      <c r="F22" s="50">
        <f t="shared" ref="F22" si="68">(E22-O22)/ABS(O22)</f>
        <v>-0.19376825705939629</v>
      </c>
      <c r="G22" s="116">
        <v>192</v>
      </c>
      <c r="H22" s="50">
        <f t="shared" ref="H22:H23" si="69">(G22-Q22)/ABS(Q22)</f>
        <v>-0.25291828793774318</v>
      </c>
      <c r="I22" s="99">
        <f t="shared" ref="I22:I23" si="70">G22/D22</f>
        <v>1.28</v>
      </c>
      <c r="J22" s="132" t="s">
        <v>73</v>
      </c>
      <c r="K22" s="38"/>
      <c r="L22" s="59">
        <v>185233</v>
      </c>
      <c r="M22" s="61" t="s">
        <v>36</v>
      </c>
      <c r="N22" s="105">
        <v>150</v>
      </c>
      <c r="O22" s="116">
        <v>1027</v>
      </c>
      <c r="P22" s="50">
        <f t="shared" si="49"/>
        <v>-5.5197792088316468E-2</v>
      </c>
      <c r="Q22" s="116">
        <v>257</v>
      </c>
      <c r="R22" s="50">
        <f t="shared" si="43"/>
        <v>4.048582995951417E-2</v>
      </c>
      <c r="S22" s="99">
        <f t="shared" si="50"/>
        <v>1.7133333333333334</v>
      </c>
      <c r="T22" s="38"/>
      <c r="U22" s="38">
        <v>185233</v>
      </c>
      <c r="V22" s="57" t="s">
        <v>36</v>
      </c>
      <c r="W22" s="70">
        <v>150</v>
      </c>
      <c r="X22" s="116">
        <v>1087</v>
      </c>
      <c r="Y22" s="50">
        <f t="shared" si="33"/>
        <v>5.842259006815969E-2</v>
      </c>
      <c r="Z22" s="116">
        <v>247</v>
      </c>
      <c r="AA22" s="45">
        <f t="shared" si="41"/>
        <v>0.10267857142857142</v>
      </c>
      <c r="AB22" s="99">
        <f t="shared" si="34"/>
        <v>1.6466666666666667</v>
      </c>
      <c r="AC22" s="38"/>
      <c r="AD22" s="38">
        <v>185233</v>
      </c>
      <c r="AE22" s="57" t="s">
        <v>36</v>
      </c>
      <c r="AF22" s="70">
        <v>150</v>
      </c>
      <c r="AG22" s="23">
        <v>1027</v>
      </c>
      <c r="AH22" s="98">
        <f t="shared" si="21"/>
        <v>7.314524555903866E-2</v>
      </c>
      <c r="AI22" s="23">
        <v>224</v>
      </c>
      <c r="AJ22" s="98">
        <f t="shared" si="22"/>
        <v>0.16666666666666666</v>
      </c>
      <c r="AK22" s="99">
        <f t="shared" si="35"/>
        <v>1.4933333333333334</v>
      </c>
      <c r="AL22" s="3">
        <v>150</v>
      </c>
      <c r="AM22" s="14">
        <v>957</v>
      </c>
      <c r="AN22" s="80">
        <f t="shared" si="51"/>
        <v>8.1355932203389825E-2</v>
      </c>
      <c r="AO22" s="14">
        <v>192</v>
      </c>
      <c r="AP22" s="50">
        <f t="shared" si="52"/>
        <v>0.14285714285714285</v>
      </c>
      <c r="AQ22" s="92">
        <f t="shared" si="36"/>
        <v>1.28</v>
      </c>
      <c r="AR22" s="38"/>
      <c r="AS22" s="38">
        <v>185233</v>
      </c>
      <c r="AT22" s="57" t="s">
        <v>36</v>
      </c>
      <c r="AU22" s="3">
        <v>150</v>
      </c>
      <c r="AV22" s="14">
        <v>885</v>
      </c>
      <c r="AW22" s="80">
        <f t="shared" si="58"/>
        <v>-6.7340067340067337E-3</v>
      </c>
      <c r="AX22" s="14">
        <v>168</v>
      </c>
      <c r="AY22" s="50">
        <f t="shared" si="59"/>
        <v>-7.18232044198895E-2</v>
      </c>
      <c r="AZ22" s="49">
        <f t="shared" si="53"/>
        <v>1.1200000000000001</v>
      </c>
      <c r="BA22" s="38"/>
      <c r="BB22" s="38">
        <v>185233</v>
      </c>
      <c r="BC22" s="57" t="s">
        <v>36</v>
      </c>
      <c r="BD22" s="3">
        <v>150</v>
      </c>
      <c r="BE22" s="14">
        <v>891</v>
      </c>
      <c r="BF22" s="80">
        <f>(BE22-BN22)/ABS(BN22)</f>
        <v>0.11375</v>
      </c>
      <c r="BG22" s="14">
        <v>181</v>
      </c>
      <c r="BH22" s="50">
        <f t="shared" si="64"/>
        <v>6.4705882352941183E-2</v>
      </c>
      <c r="BI22" s="49">
        <f t="shared" si="44"/>
        <v>1.2066666666666668</v>
      </c>
      <c r="BJ22" s="38"/>
      <c r="BK22" s="38">
        <v>185233</v>
      </c>
      <c r="BL22" s="57" t="s">
        <v>36</v>
      </c>
      <c r="BM22" s="3">
        <v>150</v>
      </c>
      <c r="BN22" s="14">
        <v>800</v>
      </c>
      <c r="BO22" s="63">
        <f t="shared" si="60"/>
        <v>2.3017902813299233E-2</v>
      </c>
      <c r="BP22" s="14">
        <v>170</v>
      </c>
      <c r="BQ22" s="50">
        <f t="shared" si="65"/>
        <v>0.24087591240875914</v>
      </c>
      <c r="BR22" s="49">
        <f t="shared" si="45"/>
        <v>1.1333333333333333</v>
      </c>
      <c r="BS22" s="38"/>
      <c r="BT22" s="38">
        <v>185233</v>
      </c>
      <c r="BU22" s="57" t="s">
        <v>36</v>
      </c>
      <c r="BV22" s="3">
        <v>150</v>
      </c>
      <c r="BW22" s="14">
        <v>782</v>
      </c>
      <c r="BX22" s="63">
        <f t="shared" si="61"/>
        <v>6.8306010928961755E-2</v>
      </c>
      <c r="BY22" s="14">
        <v>137</v>
      </c>
      <c r="BZ22" s="50">
        <f t="shared" si="62"/>
        <v>1.4814814814814815E-2</v>
      </c>
      <c r="CA22" s="49">
        <f t="shared" si="25"/>
        <v>0.91333333333333333</v>
      </c>
      <c r="CB22" s="44"/>
      <c r="CC22" s="5">
        <v>185233</v>
      </c>
      <c r="CD22" s="4" t="s">
        <v>20</v>
      </c>
      <c r="CE22" s="5">
        <v>180</v>
      </c>
      <c r="CF22" s="14">
        <v>732</v>
      </c>
      <c r="CG22" s="2">
        <f t="shared" si="66"/>
        <v>3.3898305084745763E-2</v>
      </c>
      <c r="CH22" s="14">
        <v>135</v>
      </c>
      <c r="CI22" s="2">
        <f t="shared" si="67"/>
        <v>0</v>
      </c>
      <c r="CJ22" s="18">
        <f t="shared" si="63"/>
        <v>0.75</v>
      </c>
      <c r="CK22" s="5">
        <v>180</v>
      </c>
      <c r="CL22" s="14">
        <v>708</v>
      </c>
      <c r="CM22" s="6">
        <v>-8.171206225680934E-2</v>
      </c>
      <c r="CN22" s="14">
        <v>135</v>
      </c>
      <c r="CO22" s="7">
        <v>-1.4598540145985401E-2</v>
      </c>
      <c r="CP22" s="18">
        <f t="shared" ref="CP22:CP23" si="71">CN22/CK22</f>
        <v>0.75</v>
      </c>
    </row>
    <row r="23" spans="1:94" ht="13.5" thickBot="1" x14ac:dyDescent="0.25">
      <c r="A23" s="83"/>
      <c r="B23" s="83"/>
      <c r="C23" s="83" t="s">
        <v>21</v>
      </c>
      <c r="D23" s="83">
        <f>SUM(D6:D22)</f>
        <v>1327</v>
      </c>
      <c r="E23" s="84">
        <f>SUM(E6:E22)</f>
        <v>15942</v>
      </c>
      <c r="F23" s="103">
        <f>(E23-O23)/ABS(O23)</f>
        <v>-1.8349753694581281E-2</v>
      </c>
      <c r="G23" s="88">
        <f>SUM(G6:G22)</f>
        <v>2916</v>
      </c>
      <c r="H23" s="103">
        <f t="shared" si="69"/>
        <v>-3.2514930325149301E-2</v>
      </c>
      <c r="I23" s="95">
        <f t="shared" si="70"/>
        <v>2.1974378296910322</v>
      </c>
      <c r="J23" s="133"/>
      <c r="K23" s="83"/>
      <c r="L23" s="83"/>
      <c r="M23" s="83" t="s">
        <v>21</v>
      </c>
      <c r="N23" s="83">
        <f>SUM(N6:N22)</f>
        <v>1277</v>
      </c>
      <c r="O23" s="84">
        <f>SUM(O6:O22)</f>
        <v>16240</v>
      </c>
      <c r="P23" s="103">
        <f>(O23-X23)/ABS(X23)</f>
        <v>0.16074619398184548</v>
      </c>
      <c r="Q23" s="88">
        <f>SUM(Q6:Q22)</f>
        <v>3014</v>
      </c>
      <c r="R23" s="103">
        <f t="shared" ref="R23" si="72">(Q23-Z23)/ABS(Z23)</f>
        <v>0.22819885900570497</v>
      </c>
      <c r="S23" s="95">
        <f t="shared" ref="S23" si="73">Q23/N23</f>
        <v>2.360219263899765</v>
      </c>
      <c r="T23" s="83"/>
      <c r="U23" s="83"/>
      <c r="V23" s="83" t="s">
        <v>21</v>
      </c>
      <c r="W23" s="83">
        <f>SUM(W6:W22)</f>
        <v>1214</v>
      </c>
      <c r="X23" s="84">
        <f>SUM(X6:X22)</f>
        <v>13991</v>
      </c>
      <c r="Y23" s="103">
        <f>(X23-AG23)/ABS(AG23)</f>
        <v>1.0764340413235082E-2</v>
      </c>
      <c r="Z23" s="88">
        <f>SUM(Z6:Z22)</f>
        <v>2454</v>
      </c>
      <c r="AA23" s="103">
        <f t="shared" ref="AA23" si="74">(Z23-AI23)/ABS(AI23)</f>
        <v>9.0460526315789477E-3</v>
      </c>
      <c r="AB23" s="95">
        <f t="shared" si="34"/>
        <v>2.0214168039538714</v>
      </c>
      <c r="AC23" s="83"/>
      <c r="AD23" s="83"/>
      <c r="AE23" s="83" t="s">
        <v>21</v>
      </c>
      <c r="AF23" s="83">
        <f>SUM(AF6:AF22)</f>
        <v>1214</v>
      </c>
      <c r="AG23" s="84">
        <f>SUM(AG6:AG22)</f>
        <v>13842</v>
      </c>
      <c r="AH23" s="103">
        <f t="shared" si="21"/>
        <v>0.13897803011602072</v>
      </c>
      <c r="AI23" s="88">
        <f>SUM(AI6:AI22)</f>
        <v>2432</v>
      </c>
      <c r="AJ23" s="103">
        <f t="shared" si="22"/>
        <v>0.17204819277108432</v>
      </c>
      <c r="AK23" s="95">
        <f t="shared" si="35"/>
        <v>2.0032948929159802</v>
      </c>
      <c r="AL23" s="83">
        <f>SUM(AL6:AL22)</f>
        <v>1214</v>
      </c>
      <c r="AM23" s="84">
        <f>SUM(AM6:AM22)</f>
        <v>12153</v>
      </c>
      <c r="AN23" s="96">
        <f t="shared" si="51"/>
        <v>7.4630825006631887E-2</v>
      </c>
      <c r="AO23" s="86">
        <f>SUM(AO6:AO22)</f>
        <v>2075</v>
      </c>
      <c r="AP23" s="93">
        <f t="shared" si="52"/>
        <v>8.4117032392894461E-2</v>
      </c>
      <c r="AQ23" s="95">
        <f t="shared" si="36"/>
        <v>1.7092257001647446</v>
      </c>
      <c r="AR23" s="83"/>
      <c r="AS23" s="83"/>
      <c r="AT23" s="83" t="s">
        <v>21</v>
      </c>
      <c r="AU23" s="89">
        <f>SUM(AU6:AU22)</f>
        <v>1214</v>
      </c>
      <c r="AV23" s="86">
        <f>SUM(AV6:AV22)</f>
        <v>11309</v>
      </c>
      <c r="AW23" s="91">
        <f>(AV23-BE23)/ABS(BE23)</f>
        <v>2.818438039821802E-2</v>
      </c>
      <c r="AX23" s="86">
        <f>SUM(AX6:AX22)</f>
        <v>1914</v>
      </c>
      <c r="AY23" s="85">
        <f>(AX23-BG23)/ABS(BG23)</f>
        <v>3.2919589854290339E-2</v>
      </c>
      <c r="AZ23" s="87">
        <f t="shared" si="53"/>
        <v>1.5766062602965403</v>
      </c>
      <c r="BA23" s="83"/>
      <c r="BB23" s="83"/>
      <c r="BC23" s="83" t="s">
        <v>21</v>
      </c>
      <c r="BD23" s="89">
        <f>SUM(BD6:BD22)</f>
        <v>1178</v>
      </c>
      <c r="BE23" s="86">
        <f>SUM(BE6:BE22)</f>
        <v>10999</v>
      </c>
      <c r="BF23" s="91">
        <f>(BE23-BN23)/ABS(BN23)</f>
        <v>9.8142971246006391E-2</v>
      </c>
      <c r="BG23" s="86">
        <f>SUM(BG6:BG22)</f>
        <v>1853</v>
      </c>
      <c r="BH23" s="85">
        <f>(BG23-BP23)/ABS(BP23)</f>
        <v>0.11091127098321343</v>
      </c>
      <c r="BI23" s="87">
        <f>BG23/BD23</f>
        <v>1.5730050933786077</v>
      </c>
      <c r="BJ23" s="83"/>
      <c r="BK23" s="83"/>
      <c r="BL23" s="83" t="s">
        <v>21</v>
      </c>
      <c r="BM23" s="89">
        <f>SUM(BM6:BM22)</f>
        <v>1105</v>
      </c>
      <c r="BN23" s="86">
        <f>SUM(BN6:BN22)</f>
        <v>10016</v>
      </c>
      <c r="BO23" s="90">
        <f t="shared" ref="BO23" si="75">(BN23-BW23)/ABS(BW23)</f>
        <v>4.9235281793421327E-2</v>
      </c>
      <c r="BP23" s="86">
        <f>SUM(BP6:BP22)</f>
        <v>1668</v>
      </c>
      <c r="BQ23" s="85">
        <f>(BP23-BY23)/ABS(BY23)</f>
        <v>0.13392250169952413</v>
      </c>
      <c r="BR23" s="87">
        <f t="shared" ref="BR23" si="76">BP23/BM23</f>
        <v>1.5095022624434389</v>
      </c>
      <c r="BS23" s="83"/>
      <c r="BT23" s="83"/>
      <c r="BU23" s="83" t="s">
        <v>21</v>
      </c>
      <c r="BV23" s="89">
        <f>SUM(BV6:BV22)</f>
        <v>1093</v>
      </c>
      <c r="BW23" s="86">
        <f>SUM(BW6:BW22)</f>
        <v>9546</v>
      </c>
      <c r="BX23" s="90">
        <f t="shared" ref="BX23" si="77">(BW23-CF23)/ABS(CF23)</f>
        <v>0.53054353054353054</v>
      </c>
      <c r="BY23" s="86">
        <f>SUM(BY6:BY22)</f>
        <v>1471</v>
      </c>
      <c r="BZ23" s="85">
        <f t="shared" ref="BZ23" si="78">(BY23-CH23)/ABS(CH23)</f>
        <v>0.54354669464847849</v>
      </c>
      <c r="CA23" s="87">
        <f t="shared" ref="CA23:CA24" si="79">BY23/BV23</f>
        <v>1.3458371454711802</v>
      </c>
      <c r="CB23" s="67"/>
      <c r="CC23" s="9"/>
      <c r="CD23" s="8" t="s">
        <v>21</v>
      </c>
      <c r="CE23" s="9">
        <f>SUM(CE6:CE22)</f>
        <v>743</v>
      </c>
      <c r="CF23" s="10">
        <f>SUM(CF6:CF22)</f>
        <v>6237</v>
      </c>
      <c r="CG23" s="21">
        <f t="shared" si="66"/>
        <v>7.7202072538860106E-2</v>
      </c>
      <c r="CH23" s="22">
        <f>SUM(CH6:CH22)</f>
        <v>953</v>
      </c>
      <c r="CI23" s="21">
        <f t="shared" si="67"/>
        <v>0.12514757969303425</v>
      </c>
      <c r="CJ23" s="19">
        <f t="shared" si="63"/>
        <v>1.2826379542395694</v>
      </c>
      <c r="CK23" s="9">
        <f>SUM(CK6:CK22)</f>
        <v>758</v>
      </c>
      <c r="CL23" s="10">
        <f>SUM(CL6:CL22)</f>
        <v>5790</v>
      </c>
      <c r="CM23" s="68">
        <v>5.1918491220463908E-2</v>
      </c>
      <c r="CN23" s="10">
        <f>SUM(CN6:CN22)</f>
        <v>847</v>
      </c>
      <c r="CO23" s="69">
        <v>7.199424046076314E-3</v>
      </c>
      <c r="CP23" s="19">
        <f t="shared" si="71"/>
        <v>1.1174142480211082</v>
      </c>
    </row>
    <row r="24" spans="1:94" x14ac:dyDescent="0.2">
      <c r="A24" s="4"/>
      <c r="B24" s="38">
        <v>185843</v>
      </c>
      <c r="C24" s="57" t="s">
        <v>24</v>
      </c>
      <c r="D24" s="5">
        <v>70</v>
      </c>
      <c r="E24" s="14">
        <v>744</v>
      </c>
      <c r="F24" s="50">
        <f t="shared" ref="F24" si="80">(E24-O24)/ABS(O24)</f>
        <v>-0.14285714285714285</v>
      </c>
      <c r="G24" s="14">
        <v>102</v>
      </c>
      <c r="H24" s="50">
        <f t="shared" ref="H24" si="81">(G24-Q24)/ABS(Q24)</f>
        <v>-0.17741935483870969</v>
      </c>
      <c r="I24" s="72">
        <f t="shared" ref="I24" si="82">G24/D24</f>
        <v>1.4571428571428571</v>
      </c>
      <c r="J24" s="134"/>
      <c r="K24" s="4"/>
      <c r="L24" s="38">
        <v>185843</v>
      </c>
      <c r="M24" s="57" t="s">
        <v>24</v>
      </c>
      <c r="N24" s="5">
        <v>70</v>
      </c>
      <c r="O24" s="14">
        <v>868</v>
      </c>
      <c r="P24" s="50">
        <f t="shared" ref="P24" si="83">(O24-X24)/ABS(X24)</f>
        <v>6.7650676506765067E-2</v>
      </c>
      <c r="Q24" s="14">
        <v>124</v>
      </c>
      <c r="R24" s="50">
        <f t="shared" ref="R24" si="84">(Q24-Z24)/ABS(Z24)</f>
        <v>5.9829059829059832E-2</v>
      </c>
      <c r="S24" s="72">
        <f t="shared" ref="S24" si="85">Q24/N24</f>
        <v>1.7714285714285714</v>
      </c>
      <c r="T24" s="4"/>
      <c r="U24" s="38">
        <v>185843</v>
      </c>
      <c r="V24" s="57" t="s">
        <v>24</v>
      </c>
      <c r="W24" s="5">
        <v>70</v>
      </c>
      <c r="X24" s="14">
        <v>813</v>
      </c>
      <c r="Y24" s="50">
        <f t="shared" ref="Y24" si="86">(X24-AG24)/ABS(AG24)</f>
        <v>0.11522633744855967</v>
      </c>
      <c r="Z24" s="14">
        <v>117</v>
      </c>
      <c r="AA24" s="50">
        <f t="shared" ref="AA24" si="87">(Z24-AI24)/ABS(AI24)</f>
        <v>0.3146067415730337</v>
      </c>
      <c r="AB24" s="72">
        <f t="shared" ref="AB24" si="88">Z24/W24</f>
        <v>1.6714285714285715</v>
      </c>
      <c r="AC24" s="4"/>
      <c r="AD24" s="38">
        <v>185843</v>
      </c>
      <c r="AE24" s="57" t="s">
        <v>24</v>
      </c>
      <c r="AF24" s="5">
        <v>70</v>
      </c>
      <c r="AG24" s="14">
        <v>729</v>
      </c>
      <c r="AH24" s="50">
        <f t="shared" si="21"/>
        <v>0.1062215477996965</v>
      </c>
      <c r="AI24" s="14">
        <v>89</v>
      </c>
      <c r="AJ24" s="50">
        <f t="shared" si="22"/>
        <v>0.20270270270270271</v>
      </c>
      <c r="AK24" s="72">
        <f t="shared" ref="AK24" si="89">AI24/AF24</f>
        <v>1.2714285714285714</v>
      </c>
      <c r="AL24" s="5">
        <v>70</v>
      </c>
      <c r="AM24" s="14">
        <v>659</v>
      </c>
      <c r="AN24" s="80">
        <f t="shared" ref="AN24" si="90">(AM24-AV24)/ABS(AV24)</f>
        <v>0.16431095406360424</v>
      </c>
      <c r="AO24" s="14">
        <v>74</v>
      </c>
      <c r="AP24" s="50">
        <f t="shared" ref="AP24" si="91">(AO24-AX24)/ABS(AX24)</f>
        <v>0</v>
      </c>
      <c r="AQ24" s="72">
        <f t="shared" ref="AQ24" si="92">AO24/AL24</f>
        <v>1.0571428571428572</v>
      </c>
      <c r="AR24" s="44"/>
      <c r="AS24" s="38">
        <v>185843</v>
      </c>
      <c r="AT24" s="57" t="s">
        <v>24</v>
      </c>
      <c r="AU24" s="3">
        <v>70</v>
      </c>
      <c r="AV24" s="14">
        <v>566</v>
      </c>
      <c r="AW24" s="80">
        <f t="shared" ref="AW24" si="93">(AV24-BE24)/ABS(BE24)</f>
        <v>7.8095238095238093E-2</v>
      </c>
      <c r="AX24" s="14">
        <v>74</v>
      </c>
      <c r="AY24" s="50">
        <f t="shared" ref="AY24" si="94">(AX24-BG24)/ABS(BG24)</f>
        <v>0.13846153846153847</v>
      </c>
      <c r="AZ24" s="54">
        <f t="shared" ref="AZ24" si="95">AX24/AU24</f>
        <v>1.0571428571428572</v>
      </c>
      <c r="BA24" s="4"/>
      <c r="BB24" s="38">
        <v>185843</v>
      </c>
      <c r="BC24" s="57" t="s">
        <v>24</v>
      </c>
      <c r="BD24" s="3">
        <v>75</v>
      </c>
      <c r="BE24" s="14">
        <v>525</v>
      </c>
      <c r="BF24" s="80">
        <f t="shared" ref="BF24" si="96">(BE24-BN24)/ABS(BN24)</f>
        <v>9.375E-2</v>
      </c>
      <c r="BG24" s="14">
        <v>65</v>
      </c>
      <c r="BH24" s="50">
        <f t="shared" ref="BH24" si="97">(BG24-BP24)/ABS(BP24)</f>
        <v>0.38297872340425532</v>
      </c>
      <c r="BI24" s="54">
        <f t="shared" ref="BI24" si="98">BG24/BD24</f>
        <v>0.8666666666666667</v>
      </c>
      <c r="BJ24" s="4"/>
      <c r="BK24" s="38">
        <v>185843</v>
      </c>
      <c r="BL24" s="57" t="s">
        <v>24</v>
      </c>
      <c r="BM24" s="3">
        <v>70</v>
      </c>
      <c r="BN24" s="14">
        <v>480</v>
      </c>
      <c r="BO24" s="63">
        <f t="shared" ref="BO24" si="99">(BN24-BW24)/ABS(BW24)</f>
        <v>1.4799154334038054E-2</v>
      </c>
      <c r="BP24" s="14">
        <v>47</v>
      </c>
      <c r="BQ24" s="50">
        <f>(BP24-BY24)/ABS(BY24)</f>
        <v>-0.21666666666666667</v>
      </c>
      <c r="BR24" s="54">
        <f t="shared" ref="BR24" si="100">BP24/BM24</f>
        <v>0.67142857142857137</v>
      </c>
      <c r="BS24" s="4"/>
      <c r="BT24" s="38">
        <v>185843</v>
      </c>
      <c r="BU24" s="57" t="s">
        <v>24</v>
      </c>
      <c r="BV24" s="3">
        <v>70</v>
      </c>
      <c r="BW24" s="14">
        <v>473</v>
      </c>
      <c r="BX24" s="63">
        <f t="shared" ref="BX24" si="101">(BW24-CF24)/ABS(CF24)</f>
        <v>0.12085308056872038</v>
      </c>
      <c r="BY24" s="14">
        <v>60</v>
      </c>
      <c r="BZ24" s="50">
        <f t="shared" ref="BZ24" si="102">(BY24-CH24)/ABS(CH24)</f>
        <v>5.2631578947368418E-2</v>
      </c>
      <c r="CA24" s="54">
        <f t="shared" si="79"/>
        <v>0.8571428571428571</v>
      </c>
      <c r="CB24" s="58"/>
      <c r="CC24" s="5">
        <v>185843</v>
      </c>
      <c r="CD24" s="4" t="s">
        <v>24</v>
      </c>
      <c r="CE24" s="5">
        <v>65</v>
      </c>
      <c r="CF24" s="14">
        <v>422</v>
      </c>
      <c r="CG24" s="6">
        <f t="shared" ref="CG24" si="103">(CF24-CL24)/ABS(CL24)</f>
        <v>0.16253443526170799</v>
      </c>
      <c r="CH24" s="14">
        <v>57</v>
      </c>
      <c r="CI24" s="6">
        <f t="shared" ref="CI24" si="104">(CH24-CN24)/ABS(CN24)</f>
        <v>-0.109375</v>
      </c>
      <c r="CJ24" s="20">
        <f t="shared" ref="CJ24" si="105">CH24/CE24</f>
        <v>0.87692307692307692</v>
      </c>
      <c r="CK24" s="3">
        <v>60</v>
      </c>
      <c r="CL24" s="14">
        <v>363</v>
      </c>
      <c r="CM24" s="6">
        <v>-5.7142857142857141E-2</v>
      </c>
      <c r="CN24" s="14">
        <v>64</v>
      </c>
      <c r="CO24" s="7">
        <v>0.16363636363636364</v>
      </c>
      <c r="CP24" s="20">
        <f t="shared" ref="CP24" si="106">CN24/CK24</f>
        <v>1.0666666666666667</v>
      </c>
    </row>
    <row r="26" spans="1:94" x14ac:dyDescent="0.2">
      <c r="AT26" s="64"/>
      <c r="BC26" s="64"/>
      <c r="BL26" s="64" t="s">
        <v>40</v>
      </c>
    </row>
    <row r="27" spans="1:94" x14ac:dyDescent="0.2">
      <c r="E27" s="64"/>
      <c r="O27" s="64"/>
      <c r="X27" s="64"/>
      <c r="AG27" s="64"/>
      <c r="AM27" s="64"/>
    </row>
    <row r="28" spans="1:94" x14ac:dyDescent="0.2">
      <c r="AT28" s="64"/>
      <c r="BC28" s="64"/>
      <c r="BL28" s="64"/>
    </row>
    <row r="29" spans="1:94" x14ac:dyDescent="0.2">
      <c r="G29" s="82"/>
      <c r="Q29" s="82"/>
      <c r="Z29" s="82"/>
      <c r="AI29" s="82"/>
      <c r="AO29" s="82"/>
    </row>
    <row r="32" spans="1:94" x14ac:dyDescent="0.2">
      <c r="BC32" s="82"/>
    </row>
  </sheetData>
  <mergeCells count="1">
    <mergeCell ref="CE3:CJ3"/>
  </mergeCells>
  <phoneticPr fontId="7" type="noConversion"/>
  <printOptions gridLines="1"/>
  <pageMargins left="0.19685039370078741" right="0.19685039370078741" top="0.78740157480314965" bottom="0.78740157480314965" header="0.51181102362204722" footer="0.35433070866141736"/>
  <pageSetup paperSize="8" scale="74" fitToHeight="3" orientation="landscape" r:id="rId1"/>
  <headerFooter alignWithMargins="0">
    <oddHeader>Page &amp;P&amp;RSøkertall99%_april2014.xlsx</oddHeader>
    <oddFooter>&amp;LSSO\ael&amp;RO:\SSO\opptak\Opptak, studierett\NOM\NOM-2011\Statistikk\Søkertall</oddFooter>
  </headerFooter>
  <rowBreaks count="1" manualBreakCount="1">
    <brk id="4" min="28" max="87" man="1"/>
  </rowBreaks>
  <colBreaks count="4" manualBreakCount="4">
    <brk id="43" max="141" man="1"/>
    <brk id="61" max="141" man="1"/>
    <brk id="70" max="141" man="1"/>
    <brk id="79" max="141" man="1"/>
  </colBreaks>
  <ignoredErrors>
    <ignoredError sqref="C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NOM2018</vt:lpstr>
      <vt:lpstr>'NOM2018'!Print_Area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camifla</dc:creator>
  <cp:lastModifiedBy>Andreas Tandberg</cp:lastModifiedBy>
  <cp:lastPrinted>2018-04-18T09:05:13Z</cp:lastPrinted>
  <dcterms:created xsi:type="dcterms:W3CDTF">2008-05-08T10:59:44Z</dcterms:created>
  <dcterms:modified xsi:type="dcterms:W3CDTF">2018-06-18T12:00:10Z</dcterms:modified>
</cp:coreProperties>
</file>